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7\"/>
    </mc:Choice>
  </mc:AlternateContent>
  <bookViews>
    <workbookView xWindow="0" yWindow="0" windowWidth="28800" windowHeight="10545"/>
  </bookViews>
  <sheets>
    <sheet name="Verð ágúst 2017" sheetId="1" r:id="rId1"/>
  </sheets>
  <externalReferences>
    <externalReference r:id="rId2"/>
  </externalReferences>
  <definedNames>
    <definedName name="Dags_visit_naest">'Verð ágúst 2017'!$A$14</definedName>
    <definedName name="LVT">'Verð ágúst 2017'!$C$9</definedName>
    <definedName name="NVT">'Verð ágúst 2017'!$C$10</definedName>
    <definedName name="NvtNæstaMánaðar">#REF!</definedName>
    <definedName name="NvtÞessaMánaðar">#REF!</definedName>
    <definedName name="_xlnm.Print_Area" localSheetId="0">'Verð ágúst 2017'!$B$7:$N$44,'Verð ágúst 2017'!$B$46:$N$82</definedName>
    <definedName name="_xlnm.Print_Titles" localSheetId="0">'Verð ágúst 2017'!$1:$5</definedName>
    <definedName name="Verdb_raun">'Verð ágúst 2017'!$C$14</definedName>
    <definedName name="verdbspa">'Verð ágúst 2017'!$C$13</definedName>
    <definedName name="VerðBólgaMánaðarin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60" i="1" s="1"/>
  <c r="C61" i="1" s="1"/>
  <c r="C62" i="1" s="1"/>
  <c r="C63" i="1" s="1"/>
  <c r="C64" i="1" s="1"/>
  <c r="C56" i="1"/>
  <c r="C57" i="1" s="1"/>
  <c r="C58" i="1" s="1"/>
  <c r="B55" i="1"/>
  <c r="C52" i="1"/>
  <c r="C49" i="1"/>
  <c r="C48" i="1"/>
  <c r="C19" i="1"/>
  <c r="C20" i="1" s="1"/>
  <c r="C21" i="1" s="1"/>
  <c r="C18" i="1"/>
  <c r="C17" i="1"/>
  <c r="C14" i="1"/>
  <c r="C53" i="1" s="1"/>
  <c r="A14" i="1"/>
  <c r="C13" i="1"/>
  <c r="C10" i="1"/>
  <c r="C9" i="1"/>
  <c r="A17" i="1" l="1"/>
  <c r="H17" i="1" s="1"/>
  <c r="B14" i="1"/>
  <c r="B53" i="1" s="1"/>
  <c r="C22" i="1"/>
  <c r="E17" i="1"/>
  <c r="C65" i="1"/>
  <c r="A64" i="1"/>
  <c r="I64" i="1" s="1"/>
  <c r="E64" i="1"/>
  <c r="F64" i="1"/>
  <c r="J64" i="1"/>
  <c r="I61" i="1"/>
  <c r="G64" i="1"/>
  <c r="K17" i="1"/>
  <c r="G17" i="1"/>
  <c r="N17" i="1"/>
  <c r="J17" i="1"/>
  <c r="I17" i="1"/>
  <c r="A20" i="1"/>
  <c r="M20" i="1" s="1"/>
  <c r="M64" i="1"/>
  <c r="K58" i="1"/>
  <c r="L58" i="1"/>
  <c r="K64" i="1"/>
  <c r="L64" i="1"/>
  <c r="L56" i="1"/>
  <c r="D17" i="1"/>
  <c r="L17" i="1"/>
  <c r="A19" i="1"/>
  <c r="M19" i="1" s="1"/>
  <c r="F20" i="1"/>
  <c r="A16" i="1"/>
  <c r="A63" i="1"/>
  <c r="A59" i="1"/>
  <c r="N59" i="1" s="1"/>
  <c r="A62" i="1"/>
  <c r="A60" i="1"/>
  <c r="E60" i="1" s="1"/>
  <c r="A61" i="1"/>
  <c r="K61" i="1" s="1"/>
  <c r="A55" i="1"/>
  <c r="E55" i="1" s="1"/>
  <c r="A58" i="1"/>
  <c r="G58" i="1" s="1"/>
  <c r="A56" i="1"/>
  <c r="I56" i="1" s="1"/>
  <c r="A57" i="1"/>
  <c r="J57" i="1" s="1"/>
  <c r="A18" i="1"/>
  <c r="A21" i="1"/>
  <c r="F21" i="1" s="1"/>
  <c r="G19" i="1" l="1"/>
  <c r="N20" i="1"/>
  <c r="E20" i="1"/>
  <c r="I57" i="1"/>
  <c r="K57" i="1"/>
  <c r="L60" i="1"/>
  <c r="K60" i="1"/>
  <c r="K21" i="1"/>
  <c r="D20" i="1"/>
  <c r="H21" i="1"/>
  <c r="G60" i="1"/>
  <c r="N21" i="1"/>
  <c r="N58" i="1"/>
  <c r="N64" i="1"/>
  <c r="J21" i="1"/>
  <c r="D64" i="1"/>
  <c r="G21" i="1"/>
  <c r="L21" i="1"/>
  <c r="I58" i="1"/>
  <c r="I60" i="1"/>
  <c r="K20" i="1"/>
  <c r="M59" i="1"/>
  <c r="E21" i="1"/>
  <c r="N60" i="1"/>
  <c r="M61" i="1"/>
  <c r="L61" i="1"/>
  <c r="L20" i="1"/>
  <c r="H59" i="1"/>
  <c r="D19" i="1"/>
  <c r="H58" i="1"/>
  <c r="I19" i="1"/>
  <c r="M21" i="1"/>
  <c r="I20" i="1"/>
  <c r="E59" i="1"/>
  <c r="H60" i="1"/>
  <c r="G59" i="1"/>
  <c r="H64" i="1"/>
  <c r="G20" i="1"/>
  <c r="I21" i="1"/>
  <c r="M57" i="1"/>
  <c r="E57" i="1"/>
  <c r="M58" i="1"/>
  <c r="L57" i="1"/>
  <c r="F17" i="1"/>
  <c r="H20" i="1"/>
  <c r="G57" i="1"/>
  <c r="D21" i="1"/>
  <c r="F60" i="1"/>
  <c r="M17" i="1"/>
  <c r="H18" i="1"/>
  <c r="K18" i="1"/>
  <c r="E18" i="1"/>
  <c r="G62" i="1"/>
  <c r="H62" i="1"/>
  <c r="J62" i="1"/>
  <c r="I62" i="1"/>
  <c r="N62" i="1"/>
  <c r="G63" i="1"/>
  <c r="H63" i="1"/>
  <c r="K63" i="1"/>
  <c r="J63" i="1"/>
  <c r="N16" i="1"/>
  <c r="F16" i="1"/>
  <c r="M16" i="1"/>
  <c r="E16" i="1"/>
  <c r="D16" i="1"/>
  <c r="K16" i="1"/>
  <c r="G18" i="1"/>
  <c r="L63" i="1"/>
  <c r="N63" i="1"/>
  <c r="I16" i="1"/>
  <c r="G16" i="1"/>
  <c r="I18" i="1"/>
  <c r="N18" i="1"/>
  <c r="E62" i="1"/>
  <c r="E63" i="1"/>
  <c r="L18" i="1"/>
  <c r="M18" i="1"/>
  <c r="D62" i="1"/>
  <c r="G56" i="1"/>
  <c r="M56" i="1"/>
  <c r="J56" i="1"/>
  <c r="K55" i="1"/>
  <c r="J55" i="1"/>
  <c r="H55" i="1"/>
  <c r="F55" i="1"/>
  <c r="G55" i="1"/>
  <c r="N55" i="1"/>
  <c r="D55" i="1"/>
  <c r="N56" i="1"/>
  <c r="M63" i="1"/>
  <c r="L55" i="1"/>
  <c r="M62" i="1"/>
  <c r="D18" i="1"/>
  <c r="F62" i="1"/>
  <c r="H16" i="1"/>
  <c r="F18" i="1"/>
  <c r="I55" i="1"/>
  <c r="H56" i="1"/>
  <c r="F63" i="1"/>
  <c r="C66" i="1"/>
  <c r="A65" i="1"/>
  <c r="N65" i="1" s="1"/>
  <c r="D58" i="1"/>
  <c r="E58" i="1"/>
  <c r="J58" i="1"/>
  <c r="F58" i="1"/>
  <c r="H61" i="1"/>
  <c r="J61" i="1"/>
  <c r="F61" i="1"/>
  <c r="D61" i="1"/>
  <c r="E61" i="1"/>
  <c r="I59" i="1"/>
  <c r="J59" i="1"/>
  <c r="D59" i="1"/>
  <c r="L59" i="1"/>
  <c r="F59" i="1"/>
  <c r="N61" i="1"/>
  <c r="F19" i="1"/>
  <c r="N19" i="1"/>
  <c r="E19" i="1"/>
  <c r="H19" i="1"/>
  <c r="J19" i="1"/>
  <c r="K19" i="1"/>
  <c r="J16" i="1"/>
  <c r="L62" i="1"/>
  <c r="K59" i="1"/>
  <c r="K56" i="1"/>
  <c r="K62" i="1"/>
  <c r="F56" i="1"/>
  <c r="L19" i="1"/>
  <c r="L16" i="1"/>
  <c r="J18" i="1"/>
  <c r="D63" i="1"/>
  <c r="D56" i="1"/>
  <c r="I63" i="1"/>
  <c r="E56" i="1"/>
  <c r="G61" i="1"/>
  <c r="N57" i="1"/>
  <c r="M60" i="1"/>
  <c r="J20" i="1"/>
  <c r="F57" i="1"/>
  <c r="D60" i="1"/>
  <c r="D57" i="1"/>
  <c r="C23" i="1"/>
  <c r="A22" i="1"/>
  <c r="J60" i="1"/>
  <c r="H57" i="1"/>
  <c r="G65" i="1" l="1"/>
  <c r="G22" i="1"/>
  <c r="J22" i="1"/>
  <c r="N22" i="1"/>
  <c r="K22" i="1"/>
  <c r="D22" i="1"/>
  <c r="E22" i="1"/>
  <c r="I22" i="1"/>
  <c r="H22" i="1"/>
  <c r="L22" i="1"/>
  <c r="I65" i="1"/>
  <c r="L65" i="1"/>
  <c r="D65" i="1"/>
  <c r="K65" i="1"/>
  <c r="M22" i="1"/>
  <c r="E65" i="1"/>
  <c r="C67" i="1"/>
  <c r="G66" i="1"/>
  <c r="K66" i="1"/>
  <c r="A66" i="1"/>
  <c r="F66" i="1" s="1"/>
  <c r="F22" i="1"/>
  <c r="H65" i="1"/>
  <c r="J65" i="1"/>
  <c r="C24" i="1"/>
  <c r="A23" i="1"/>
  <c r="N23" i="1" s="1"/>
  <c r="M65" i="1"/>
  <c r="F65" i="1"/>
  <c r="N66" i="1" l="1"/>
  <c r="D66" i="1"/>
  <c r="H66" i="1"/>
  <c r="J66" i="1"/>
  <c r="H23" i="1"/>
  <c r="K23" i="1"/>
  <c r="G23" i="1"/>
  <c r="I23" i="1"/>
  <c r="D23" i="1"/>
  <c r="M23" i="1"/>
  <c r="J23" i="1"/>
  <c r="E23" i="1"/>
  <c r="C25" i="1"/>
  <c r="A24" i="1"/>
  <c r="K24" i="1" s="1"/>
  <c r="H24" i="1"/>
  <c r="I24" i="1"/>
  <c r="D24" i="1"/>
  <c r="E24" i="1"/>
  <c r="F24" i="1"/>
  <c r="M66" i="1"/>
  <c r="E66" i="1"/>
  <c r="C68" i="1"/>
  <c r="A67" i="1"/>
  <c r="L67" i="1" s="1"/>
  <c r="F23" i="1"/>
  <c r="L23" i="1"/>
  <c r="L66" i="1"/>
  <c r="I66" i="1"/>
  <c r="G24" i="1" l="1"/>
  <c r="J24" i="1"/>
  <c r="L24" i="1"/>
  <c r="M24" i="1"/>
  <c r="N24" i="1"/>
  <c r="J67" i="1"/>
  <c r="D67" i="1"/>
  <c r="M67" i="1"/>
  <c r="I67" i="1"/>
  <c r="F67" i="1"/>
  <c r="C26" i="1"/>
  <c r="A25" i="1"/>
  <c r="J25" i="1" s="1"/>
  <c r="L25" i="1"/>
  <c r="H25" i="1"/>
  <c r="N67" i="1"/>
  <c r="H67" i="1"/>
  <c r="G67" i="1"/>
  <c r="C69" i="1"/>
  <c r="A68" i="1"/>
  <c r="J68" i="1" s="1"/>
  <c r="E68" i="1"/>
  <c r="E67" i="1"/>
  <c r="K67" i="1"/>
  <c r="E25" i="1" l="1"/>
  <c r="N25" i="1"/>
  <c r="G25" i="1"/>
  <c r="K25" i="1"/>
  <c r="D25" i="1"/>
  <c r="F68" i="1"/>
  <c r="M25" i="1"/>
  <c r="I25" i="1"/>
  <c r="F25" i="1"/>
  <c r="L68" i="1"/>
  <c r="M68" i="1"/>
  <c r="G68" i="1"/>
  <c r="K68" i="1"/>
  <c r="D68" i="1"/>
  <c r="C70" i="1"/>
  <c r="A69" i="1"/>
  <c r="D69" i="1" s="1"/>
  <c r="I69" i="1"/>
  <c r="C27" i="1"/>
  <c r="A26" i="1"/>
  <c r="H26" i="1"/>
  <c r="D26" i="1"/>
  <c r="K26" i="1"/>
  <c r="L26" i="1"/>
  <c r="J26" i="1"/>
  <c r="G26" i="1"/>
  <c r="E26" i="1"/>
  <c r="M26" i="1"/>
  <c r="I26" i="1"/>
  <c r="N26" i="1"/>
  <c r="F26" i="1"/>
  <c r="I68" i="1"/>
  <c r="H68" i="1"/>
  <c r="N68" i="1"/>
  <c r="N69" i="1" l="1"/>
  <c r="G69" i="1"/>
  <c r="E69" i="1"/>
  <c r="M69" i="1"/>
  <c r="F69" i="1"/>
  <c r="C28" i="1"/>
  <c r="A27" i="1"/>
  <c r="L27" i="1" s="1"/>
  <c r="C71" i="1"/>
  <c r="A70" i="1"/>
  <c r="L70" i="1" s="1"/>
  <c r="H69" i="1"/>
  <c r="J69" i="1"/>
  <c r="L69" i="1"/>
  <c r="K69" i="1"/>
  <c r="F27" i="1" l="1"/>
  <c r="N27" i="1"/>
  <c r="G27" i="1"/>
  <c r="K27" i="1"/>
  <c r="M27" i="1"/>
  <c r="J27" i="1"/>
  <c r="E27" i="1"/>
  <c r="H27" i="1"/>
  <c r="I27" i="1"/>
  <c r="D27" i="1"/>
  <c r="N70" i="1"/>
  <c r="G70" i="1"/>
  <c r="C72" i="1"/>
  <c r="H71" i="1"/>
  <c r="F71" i="1"/>
  <c r="A71" i="1"/>
  <c r="K71" i="1" s="1"/>
  <c r="E71" i="1"/>
  <c r="D71" i="1"/>
  <c r="D70" i="1"/>
  <c r="M70" i="1"/>
  <c r="I70" i="1"/>
  <c r="C29" i="1"/>
  <c r="A28" i="1"/>
  <c r="L28" i="1" s="1"/>
  <c r="H28" i="1"/>
  <c r="G28" i="1"/>
  <c r="F70" i="1"/>
  <c r="K70" i="1"/>
  <c r="J70" i="1"/>
  <c r="H70" i="1"/>
  <c r="E70" i="1"/>
  <c r="I28" i="1" l="1"/>
  <c r="M71" i="1"/>
  <c r="E28" i="1"/>
  <c r="N28" i="1"/>
  <c r="I71" i="1"/>
  <c r="N71" i="1"/>
  <c r="M28" i="1"/>
  <c r="K28" i="1"/>
  <c r="D28" i="1"/>
  <c r="J71" i="1"/>
  <c r="J28" i="1"/>
  <c r="F28" i="1"/>
  <c r="C30" i="1"/>
  <c r="M29" i="1"/>
  <c r="I29" i="1"/>
  <c r="A29" i="1"/>
  <c r="K29" i="1" s="1"/>
  <c r="G71" i="1"/>
  <c r="L71" i="1"/>
  <c r="C73" i="1"/>
  <c r="A72" i="1"/>
  <c r="M72" i="1" s="1"/>
  <c r="L72" i="1" l="1"/>
  <c r="E72" i="1"/>
  <c r="H72" i="1"/>
  <c r="I72" i="1"/>
  <c r="K72" i="1"/>
  <c r="F72" i="1"/>
  <c r="D72" i="1"/>
  <c r="N72" i="1"/>
  <c r="G72" i="1"/>
  <c r="E29" i="1"/>
  <c r="F29" i="1"/>
  <c r="N29" i="1"/>
  <c r="C31" i="1"/>
  <c r="A30" i="1"/>
  <c r="F30" i="1" s="1"/>
  <c r="J72" i="1"/>
  <c r="C74" i="1"/>
  <c r="A73" i="1"/>
  <c r="D73" i="1" s="1"/>
  <c r="E73" i="1"/>
  <c r="H29" i="1"/>
  <c r="L29" i="1"/>
  <c r="J29" i="1"/>
  <c r="G29" i="1"/>
  <c r="D29" i="1"/>
  <c r="J73" i="1" l="1"/>
  <c r="E30" i="1"/>
  <c r="L73" i="1"/>
  <c r="I73" i="1"/>
  <c r="F73" i="1"/>
  <c r="G30" i="1"/>
  <c r="D30" i="1"/>
  <c r="K30" i="1"/>
  <c r="M73" i="1"/>
  <c r="N73" i="1"/>
  <c r="H73" i="1"/>
  <c r="H30" i="1"/>
  <c r="I30" i="1"/>
  <c r="L30" i="1"/>
  <c r="C32" i="1"/>
  <c r="A31" i="1"/>
  <c r="I31" i="1" s="1"/>
  <c r="N31" i="1"/>
  <c r="J31" i="1"/>
  <c r="E31" i="1"/>
  <c r="M30" i="1"/>
  <c r="K73" i="1"/>
  <c r="G73" i="1"/>
  <c r="A74" i="1"/>
  <c r="H74" i="1" s="1"/>
  <c r="C75" i="1"/>
  <c r="E74" i="1"/>
  <c r="I74" i="1"/>
  <c r="G74" i="1"/>
  <c r="K74" i="1"/>
  <c r="M74" i="1"/>
  <c r="J30" i="1"/>
  <c r="N30" i="1"/>
  <c r="L31" i="1" l="1"/>
  <c r="G31" i="1"/>
  <c r="N74" i="1"/>
  <c r="J74" i="1"/>
  <c r="F74" i="1"/>
  <c r="L74" i="1"/>
  <c r="D74" i="1"/>
  <c r="K31" i="1"/>
  <c r="H31" i="1"/>
  <c r="M31" i="1"/>
  <c r="C76" i="1"/>
  <c r="A75" i="1"/>
  <c r="D75" i="1" s="1"/>
  <c r="F31" i="1"/>
  <c r="D31" i="1"/>
  <c r="C33" i="1"/>
  <c r="N32" i="1"/>
  <c r="A32" i="1"/>
  <c r="I32" i="1" s="1"/>
  <c r="L32" i="1"/>
  <c r="K32" i="1" l="1"/>
  <c r="E32" i="1"/>
  <c r="D32" i="1"/>
  <c r="J32" i="1"/>
  <c r="G32" i="1"/>
  <c r="M75" i="1"/>
  <c r="K75" i="1"/>
  <c r="H75" i="1"/>
  <c r="C77" i="1"/>
  <c r="A76" i="1"/>
  <c r="H76" i="1" s="1"/>
  <c r="H32" i="1"/>
  <c r="F32" i="1"/>
  <c r="M32" i="1"/>
  <c r="C34" i="1"/>
  <c r="A33" i="1"/>
  <c r="I33" i="1" s="1"/>
  <c r="I75" i="1"/>
  <c r="E75" i="1"/>
  <c r="G75" i="1"/>
  <c r="F75" i="1"/>
  <c r="J75" i="1"/>
  <c r="N75" i="1"/>
  <c r="L75" i="1"/>
  <c r="H33" i="1" l="1"/>
  <c r="G33" i="1"/>
  <c r="M33" i="1"/>
  <c r="J33" i="1"/>
  <c r="F33" i="1"/>
  <c r="E33" i="1"/>
  <c r="N33" i="1"/>
  <c r="C35" i="1"/>
  <c r="A34" i="1"/>
  <c r="G34" i="1" s="1"/>
  <c r="J34" i="1"/>
  <c r="M34" i="1"/>
  <c r="L34" i="1"/>
  <c r="K76" i="1"/>
  <c r="I76" i="1"/>
  <c r="M76" i="1"/>
  <c r="C78" i="1"/>
  <c r="A77" i="1"/>
  <c r="N77" i="1" s="1"/>
  <c r="K33" i="1"/>
  <c r="L33" i="1"/>
  <c r="J76" i="1"/>
  <c r="N76" i="1"/>
  <c r="D76" i="1"/>
  <c r="F76" i="1"/>
  <c r="E76" i="1"/>
  <c r="D33" i="1"/>
  <c r="L76" i="1"/>
  <c r="G76" i="1"/>
  <c r="E77" i="1" l="1"/>
  <c r="M77" i="1"/>
  <c r="J77" i="1"/>
  <c r="F77" i="1"/>
  <c r="E34" i="1"/>
  <c r="N34" i="1"/>
  <c r="I77" i="1"/>
  <c r="D77" i="1"/>
  <c r="G77" i="1"/>
  <c r="H77" i="1"/>
  <c r="D34" i="1"/>
  <c r="H34" i="1"/>
  <c r="K34" i="1"/>
  <c r="K77" i="1"/>
  <c r="L77" i="1"/>
  <c r="C79" i="1"/>
  <c r="A78" i="1"/>
  <c r="G78" i="1" s="1"/>
  <c r="K78" i="1"/>
  <c r="F34" i="1"/>
  <c r="I34" i="1"/>
  <c r="C36" i="1"/>
  <c r="A35" i="1"/>
  <c r="D35" i="1" s="1"/>
  <c r="N78" i="1" l="1"/>
  <c r="I78" i="1"/>
  <c r="J78" i="1"/>
  <c r="F35" i="1"/>
  <c r="H78" i="1"/>
  <c r="N35" i="1"/>
  <c r="J35" i="1"/>
  <c r="I35" i="1"/>
  <c r="M35" i="1"/>
  <c r="C80" i="1"/>
  <c r="A79" i="1"/>
  <c r="I79" i="1" s="1"/>
  <c r="E35" i="1"/>
  <c r="K35" i="1"/>
  <c r="H35" i="1"/>
  <c r="C37" i="1"/>
  <c r="A36" i="1"/>
  <c r="I36" i="1" s="1"/>
  <c r="D78" i="1"/>
  <c r="F78" i="1"/>
  <c r="E78" i="1"/>
  <c r="L35" i="1"/>
  <c r="G35" i="1"/>
  <c r="L78" i="1"/>
  <c r="M78" i="1"/>
  <c r="G79" i="1" l="1"/>
  <c r="L79" i="1"/>
  <c r="H79" i="1"/>
  <c r="J79" i="1"/>
  <c r="F79" i="1"/>
  <c r="K79" i="1"/>
  <c r="H36" i="1"/>
  <c r="K36" i="1"/>
  <c r="G36" i="1"/>
  <c r="J36" i="1"/>
  <c r="M36" i="1"/>
  <c r="E79" i="1"/>
  <c r="D79" i="1"/>
  <c r="D36" i="1"/>
  <c r="N36" i="1"/>
  <c r="E36" i="1"/>
  <c r="L36" i="1"/>
  <c r="F36" i="1"/>
  <c r="C38" i="1"/>
  <c r="A37" i="1"/>
  <c r="K37" i="1" s="1"/>
  <c r="J37" i="1"/>
  <c r="N37" i="1"/>
  <c r="D37" i="1"/>
  <c r="N79" i="1"/>
  <c r="M79" i="1"/>
  <c r="C81" i="1"/>
  <c r="A80" i="1"/>
  <c r="L80" i="1" s="1"/>
  <c r="G80" i="1" l="1"/>
  <c r="M80" i="1"/>
  <c r="L37" i="1"/>
  <c r="H37" i="1"/>
  <c r="K80" i="1"/>
  <c r="I80" i="1"/>
  <c r="I37" i="1"/>
  <c r="F37" i="1"/>
  <c r="E37" i="1"/>
  <c r="E80" i="1"/>
  <c r="C82" i="1"/>
  <c r="A81" i="1"/>
  <c r="N81" i="1" s="1"/>
  <c r="N80" i="1"/>
  <c r="F80" i="1"/>
  <c r="D80" i="1"/>
  <c r="G37" i="1"/>
  <c r="M37" i="1"/>
  <c r="J80" i="1"/>
  <c r="H80" i="1"/>
  <c r="C39" i="1"/>
  <c r="A38" i="1"/>
  <c r="E38" i="1" s="1"/>
  <c r="I38" i="1" l="1"/>
  <c r="M38" i="1"/>
  <c r="L38" i="1"/>
  <c r="G38" i="1"/>
  <c r="E81" i="1"/>
  <c r="K38" i="1"/>
  <c r="D38" i="1"/>
  <c r="J81" i="1"/>
  <c r="M81" i="1"/>
  <c r="G81" i="1"/>
  <c r="I81" i="1"/>
  <c r="H38" i="1"/>
  <c r="N38" i="1"/>
  <c r="C40" i="1"/>
  <c r="A39" i="1"/>
  <c r="E39" i="1" s="1"/>
  <c r="K81" i="1"/>
  <c r="H81" i="1"/>
  <c r="F81" i="1"/>
  <c r="A82" i="1"/>
  <c r="E82" i="1" s="1"/>
  <c r="F38" i="1"/>
  <c r="J38" i="1"/>
  <c r="D81" i="1"/>
  <c r="L81" i="1"/>
  <c r="N82" i="1" l="1"/>
  <c r="M39" i="1"/>
  <c r="L82" i="1"/>
  <c r="D82" i="1"/>
  <c r="G82" i="1"/>
  <c r="L39" i="1"/>
  <c r="G39" i="1"/>
  <c r="H39" i="1"/>
  <c r="J82" i="1"/>
  <c r="I82" i="1"/>
  <c r="F82" i="1"/>
  <c r="J39" i="1"/>
  <c r="D39" i="1"/>
  <c r="I39" i="1"/>
  <c r="H82" i="1"/>
  <c r="N39" i="1"/>
  <c r="C41" i="1"/>
  <c r="A40" i="1"/>
  <c r="G40" i="1" s="1"/>
  <c r="M82" i="1"/>
  <c r="K82" i="1"/>
  <c r="K39" i="1"/>
  <c r="F39" i="1"/>
  <c r="M40" i="1" l="1"/>
  <c r="F40" i="1"/>
  <c r="L40" i="1"/>
  <c r="J40" i="1"/>
  <c r="N40" i="1"/>
  <c r="H40" i="1"/>
  <c r="D40" i="1"/>
  <c r="I40" i="1"/>
  <c r="K40" i="1"/>
  <c r="E40" i="1"/>
  <c r="C42" i="1"/>
  <c r="A41" i="1"/>
  <c r="N41" i="1" s="1"/>
  <c r="M41" i="1" l="1"/>
  <c r="H41" i="1"/>
  <c r="I41" i="1"/>
  <c r="E41" i="1"/>
  <c r="L41" i="1"/>
  <c r="G41" i="1"/>
  <c r="F41" i="1"/>
  <c r="J41" i="1"/>
  <c r="C43" i="1"/>
  <c r="A42" i="1"/>
  <c r="L42" i="1" s="1"/>
  <c r="K41" i="1"/>
  <c r="D41" i="1"/>
  <c r="D42" i="1" l="1"/>
  <c r="H42" i="1"/>
  <c r="E42" i="1"/>
  <c r="M42" i="1"/>
  <c r="G42" i="1"/>
  <c r="J42" i="1"/>
  <c r="K42" i="1"/>
  <c r="F42" i="1"/>
  <c r="A43" i="1"/>
  <c r="D43" i="1" s="1"/>
  <c r="M43" i="1"/>
  <c r="I42" i="1"/>
  <c r="N42" i="1"/>
  <c r="I43" i="1" l="1"/>
  <c r="L43" i="1"/>
  <c r="K43" i="1"/>
  <c r="F43" i="1"/>
  <c r="N43" i="1"/>
  <c r="J43" i="1"/>
  <c r="H43" i="1"/>
  <c r="G43" i="1"/>
  <c r="E43" i="1"/>
</calcChain>
</file>

<file path=xl/sharedStrings.xml><?xml version="1.0" encoding="utf-8"?>
<sst xmlns="http://schemas.openxmlformats.org/spreadsheetml/2006/main" count="44" uniqueCount="35">
  <si>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</si>
  <si>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</si>
  <si>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</si>
  <si>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</si>
  <si>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</si>
  <si>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</si>
  <si>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</si>
  <si>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</si>
  <si>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</si>
  <si>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</si>
  <si>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</si>
  <si>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</si>
  <si>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</si>
  <si>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</si>
  <si>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</si>
  <si>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</si>
  <si>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</si>
  <si>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</si>
  <si>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</si>
  <si>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</si>
  <si>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</si>
  <si>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</si>
  <si>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</si>
  <si>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</si>
  <si>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</si>
  <si>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</si>
  <si>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</si>
  <si>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</si>
  <si>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</si>
  <si>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</si>
  <si>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</si>
  <si>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</si>
  <si>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</si>
  <si>
    <t/>
  </si>
  <si>
    <t xml:space="preserve">     Reiknað eftir vísitölu næsta mánaðar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</si>
</sst>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7/08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7"/>
      <sheetName val="Sheet1"/>
    </sheetNames>
    <sheetDataSet>
      <sheetData sheetId="0">
        <row r="3">
          <cell r="C3">
            <v>8747</v>
          </cell>
          <cell r="D3">
            <v>8745</v>
          </cell>
        </row>
        <row r="4">
          <cell r="C4">
            <v>443</v>
          </cell>
          <cell r="D4">
            <v>442.9</v>
          </cell>
        </row>
        <row r="5">
          <cell r="D5">
            <v>42936</v>
          </cell>
        </row>
        <row r="7">
          <cell r="C7">
            <v>-1.9999999999997797E-4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27" zoomScale="115" zoomScaleNormal="115" workbookViewId="0">
      <selection activeCell="Q60" sqref="Q60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" t="s">
        <v>0</v>
      </c>
      <c r="H1" s="3">
        <v>42948</v>
      </c>
      <c r="I1" s="4">
        <v>42736</v>
      </c>
    </row>
    <row r="2" spans="1:14" ht="15" customHeight="1" thickBot="1" x14ac:dyDescent="0.25">
      <c r="K2" s="5" t="s">
        <v>1</v>
      </c>
      <c r="L2" s="6">
        <v>42948</v>
      </c>
    </row>
    <row r="3" spans="1:14" ht="18.75" customHeight="1" thickTop="1" x14ac:dyDescent="0.2">
      <c r="F3" s="7" t="s">
        <v>33</v>
      </c>
      <c r="J3" s="1" t="s">
        <v>34</v>
      </c>
    </row>
    <row r="4" spans="1:14" ht="15" customHeight="1" x14ac:dyDescent="0.2">
      <c r="D4" s="7" t="s">
        <v>33</v>
      </c>
      <c r="J4" s="1" t="s">
        <v>33</v>
      </c>
      <c r="L4" s="8" t="s">
        <v>33</v>
      </c>
    </row>
    <row r="5" spans="1:14" ht="3.75" customHeight="1" x14ac:dyDescent="0.2"/>
    <row r="6" spans="1:14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1.1" customHeight="1" x14ac:dyDescent="0.2">
      <c r="B9" s="1" t="s">
        <v>15</v>
      </c>
      <c r="C9" s="10">
        <f>[1]Forsendur!C3</f>
        <v>8747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1.1" customHeight="1" x14ac:dyDescent="0.2">
      <c r="C10" s="11">
        <f>[1]Forsendur!C4</f>
        <v>443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ht="11.1" customHeight="1" x14ac:dyDescent="0.2">
      <c r="A13" s="12" t="s">
        <v>19</v>
      </c>
      <c r="B13" s="1" t="s">
        <v>20</v>
      </c>
      <c r="C13" s="13">
        <f>[1]Forsendur!C7</f>
        <v>-1.9999999999997797E-4</v>
      </c>
      <c r="D13" s="14"/>
      <c r="N13" s="15"/>
    </row>
    <row r="14" spans="1:14" ht="11.1" customHeight="1" x14ac:dyDescent="0.2">
      <c r="A14" s="16">
        <f>IF(DAY([1]Forsendur!D5)&lt;1,32,DAY([1]Forsendur!D5))</f>
        <v>20</v>
      </c>
      <c r="B14" s="1" t="str">
        <f>IF(C14&lt;0,"Lækkun vísitölu","Hækkun vísitölu")</f>
        <v>Lækkun vísitölu</v>
      </c>
      <c r="C14" s="13">
        <f>IF(AND([1]Forsendur!D3&gt;0,[1]Forsendur!D4&gt;0),ROUND([1]Forsendur!D4/[1]Forsendur!C4-1,4),0)</f>
        <v>-2.0000000000000001E-4</v>
      </c>
      <c r="N14" s="14"/>
    </row>
    <row r="15" spans="1:14" ht="3.95" customHeight="1" x14ac:dyDescent="0.2">
      <c r="A15" s="12"/>
    </row>
    <row r="16" spans="1:14" ht="10.5" customHeight="1" x14ac:dyDescent="0.2">
      <c r="A16" s="17">
        <f>IF(Dags_visit_naest&gt;C16,verdbspa,Verdb_raun)</f>
        <v>-1.9999999999997797E-4</v>
      </c>
      <c r="B16" s="18" t="s">
        <v>21</v>
      </c>
      <c r="C16" s="10">
        <v>1</v>
      </c>
      <c r="D16" s="19">
        <f t="shared" ref="D16:N25" si="0">ROUND(100000*LVT / D$11 * ((1+D$12/100) ^ ((DAYS360(D$6,$L$2)+$C16-1)/360) * ((1+$A16) ^ (($C16-15)/30))) / 100000,5)</f>
        <v>15.293240000000001</v>
      </c>
      <c r="E16" s="19">
        <f t="shared" si="0"/>
        <v>13.502050000000001</v>
      </c>
      <c r="F16" s="19">
        <f t="shared" si="0"/>
        <v>14.118729999999999</v>
      </c>
      <c r="G16" s="19">
        <f t="shared" si="0"/>
        <v>13.83629</v>
      </c>
      <c r="H16" s="19">
        <f t="shared" si="0"/>
        <v>13.123699999999999</v>
      </c>
      <c r="I16" s="19">
        <f t="shared" si="0"/>
        <v>12.311629999999999</v>
      </c>
      <c r="J16" s="19">
        <f t="shared" si="0"/>
        <v>12.12599</v>
      </c>
      <c r="K16" s="19">
        <f t="shared" si="0"/>
        <v>11.935689999999999</v>
      </c>
      <c r="L16" s="19">
        <f t="shared" si="0"/>
        <v>11.583030000000001</v>
      </c>
      <c r="M16" s="19">
        <f t="shared" si="0"/>
        <v>11.342689999999999</v>
      </c>
      <c r="N16" s="19">
        <f t="shared" si="0"/>
        <v>10.992150000000001</v>
      </c>
    </row>
    <row r="17" spans="1:14" ht="10.5" customHeight="1" x14ac:dyDescent="0.2">
      <c r="A17" s="17">
        <f t="shared" ref="A17:A43" si="1">IF(Dags_visit_naest&gt;C17,verdbspa,Verdb_raun)</f>
        <v>-1.9999999999997797E-4</v>
      </c>
      <c r="B17" s="20"/>
      <c r="C17" s="10">
        <f t="shared" ref="C17:C43" si="2">C16+1</f>
        <v>2</v>
      </c>
      <c r="D17" s="19">
        <f t="shared" si="0"/>
        <v>15.29551</v>
      </c>
      <c r="E17" s="19">
        <f t="shared" si="0"/>
        <v>13.504060000000001</v>
      </c>
      <c r="F17" s="19">
        <f t="shared" si="0"/>
        <v>14.12092</v>
      </c>
      <c r="G17" s="19">
        <f t="shared" si="0"/>
        <v>13.83844</v>
      </c>
      <c r="H17" s="19">
        <f t="shared" si="0"/>
        <v>13.125730000000001</v>
      </c>
      <c r="I17" s="19">
        <f t="shared" si="0"/>
        <v>12.31354</v>
      </c>
      <c r="J17" s="19">
        <f t="shared" si="0"/>
        <v>12.12787</v>
      </c>
      <c r="K17" s="19">
        <f t="shared" si="0"/>
        <v>11.93754</v>
      </c>
      <c r="L17" s="19">
        <f t="shared" si="0"/>
        <v>11.58483</v>
      </c>
      <c r="M17" s="19">
        <f t="shared" si="0"/>
        <v>11.34445</v>
      </c>
      <c r="N17" s="19">
        <f t="shared" si="0"/>
        <v>10.99386</v>
      </c>
    </row>
    <row r="18" spans="1:14" ht="10.5" customHeight="1" x14ac:dyDescent="0.2">
      <c r="A18" s="17">
        <f t="shared" si="1"/>
        <v>-1.9999999999997797E-4</v>
      </c>
      <c r="B18" s="20"/>
      <c r="C18" s="21">
        <f t="shared" si="2"/>
        <v>3</v>
      </c>
      <c r="D18" s="22">
        <f t="shared" si="0"/>
        <v>15.297790000000001</v>
      </c>
      <c r="E18" s="22">
        <f t="shared" si="0"/>
        <v>13.50606</v>
      </c>
      <c r="F18" s="22">
        <f t="shared" si="0"/>
        <v>14.12311</v>
      </c>
      <c r="G18" s="22">
        <f t="shared" si="0"/>
        <v>13.840579999999999</v>
      </c>
      <c r="H18" s="22">
        <f t="shared" si="0"/>
        <v>13.12777</v>
      </c>
      <c r="I18" s="22">
        <f t="shared" si="0"/>
        <v>12.31545</v>
      </c>
      <c r="J18" s="22">
        <f t="shared" si="0"/>
        <v>12.12975</v>
      </c>
      <c r="K18" s="22">
        <f t="shared" si="0"/>
        <v>11.93939</v>
      </c>
      <c r="L18" s="22">
        <f t="shared" si="0"/>
        <v>11.58663</v>
      </c>
      <c r="M18" s="22">
        <f t="shared" si="0"/>
        <v>11.346209999999999</v>
      </c>
      <c r="N18" s="22">
        <f t="shared" si="0"/>
        <v>10.995559999999999</v>
      </c>
    </row>
    <row r="19" spans="1:14" ht="10.5" customHeight="1" x14ac:dyDescent="0.2">
      <c r="A19" s="17">
        <f t="shared" si="1"/>
        <v>-1.9999999999997797E-4</v>
      </c>
      <c r="B19" s="20"/>
      <c r="C19" s="10">
        <f t="shared" si="2"/>
        <v>4</v>
      </c>
      <c r="D19" s="19">
        <f t="shared" si="0"/>
        <v>15.30006</v>
      </c>
      <c r="E19" s="19">
        <f t="shared" si="0"/>
        <v>13.50807</v>
      </c>
      <c r="F19" s="19">
        <f t="shared" si="0"/>
        <v>14.125310000000001</v>
      </c>
      <c r="G19" s="19">
        <f t="shared" si="0"/>
        <v>13.84273</v>
      </c>
      <c r="H19" s="19">
        <f t="shared" si="0"/>
        <v>13.129810000000001</v>
      </c>
      <c r="I19" s="19">
        <f t="shared" si="0"/>
        <v>12.317360000000001</v>
      </c>
      <c r="J19" s="19">
        <f t="shared" si="0"/>
        <v>12.131640000000001</v>
      </c>
      <c r="K19" s="19">
        <f t="shared" si="0"/>
        <v>11.94125</v>
      </c>
      <c r="L19" s="19">
        <f t="shared" si="0"/>
        <v>11.588419999999999</v>
      </c>
      <c r="M19" s="19">
        <f t="shared" si="0"/>
        <v>11.34797</v>
      </c>
      <c r="N19" s="19">
        <f t="shared" si="0"/>
        <v>10.99727</v>
      </c>
    </row>
    <row r="20" spans="1:14" ht="10.5" customHeight="1" x14ac:dyDescent="0.2">
      <c r="A20" s="17">
        <f t="shared" si="1"/>
        <v>-1.9999999999997797E-4</v>
      </c>
      <c r="B20" s="20"/>
      <c r="C20" s="10">
        <f t="shared" si="2"/>
        <v>5</v>
      </c>
      <c r="D20" s="19">
        <f t="shared" si="0"/>
        <v>15.302339999999999</v>
      </c>
      <c r="E20" s="19">
        <f t="shared" si="0"/>
        <v>13.51008</v>
      </c>
      <c r="F20" s="19">
        <f t="shared" si="0"/>
        <v>14.1275</v>
      </c>
      <c r="G20" s="19">
        <f t="shared" si="0"/>
        <v>13.84488</v>
      </c>
      <c r="H20" s="19">
        <f t="shared" si="0"/>
        <v>13.13184</v>
      </c>
      <c r="I20" s="19">
        <f t="shared" si="0"/>
        <v>12.319269999999999</v>
      </c>
      <c r="J20" s="19">
        <f t="shared" si="0"/>
        <v>12.133520000000001</v>
      </c>
      <c r="K20" s="19">
        <f t="shared" si="0"/>
        <v>11.943099999999999</v>
      </c>
      <c r="L20" s="19">
        <f t="shared" si="0"/>
        <v>11.59022</v>
      </c>
      <c r="M20" s="19">
        <f t="shared" si="0"/>
        <v>11.349729999999999</v>
      </c>
      <c r="N20" s="19">
        <f t="shared" si="0"/>
        <v>10.99898</v>
      </c>
    </row>
    <row r="21" spans="1:14" s="25" customFormat="1" ht="10.5" customHeight="1" x14ac:dyDescent="0.2">
      <c r="A21" s="23">
        <f t="shared" si="1"/>
        <v>-1.9999999999997797E-4</v>
      </c>
      <c r="B21" s="24"/>
      <c r="C21" s="21">
        <f t="shared" si="2"/>
        <v>6</v>
      </c>
      <c r="D21" s="22">
        <f t="shared" si="0"/>
        <v>15.30461</v>
      </c>
      <c r="E21" s="22">
        <f t="shared" si="0"/>
        <v>13.512090000000001</v>
      </c>
      <c r="F21" s="22">
        <f t="shared" si="0"/>
        <v>14.12969</v>
      </c>
      <c r="G21" s="22">
        <f t="shared" si="0"/>
        <v>13.84703</v>
      </c>
      <c r="H21" s="22">
        <f t="shared" si="0"/>
        <v>13.13388</v>
      </c>
      <c r="I21" s="22">
        <f t="shared" si="0"/>
        <v>12.32119</v>
      </c>
      <c r="J21" s="22">
        <f t="shared" si="0"/>
        <v>12.135400000000001</v>
      </c>
      <c r="K21" s="22">
        <f t="shared" si="0"/>
        <v>11.94495</v>
      </c>
      <c r="L21" s="22">
        <f t="shared" si="0"/>
        <v>11.59202</v>
      </c>
      <c r="M21" s="22">
        <f t="shared" si="0"/>
        <v>11.35149</v>
      </c>
      <c r="N21" s="22">
        <f t="shared" si="0"/>
        <v>11.000679999999999</v>
      </c>
    </row>
    <row r="22" spans="1:14" ht="10.5" customHeight="1" x14ac:dyDescent="0.2">
      <c r="A22" s="17">
        <f t="shared" si="1"/>
        <v>-1.9999999999997797E-4</v>
      </c>
      <c r="B22" s="20"/>
      <c r="C22" s="10">
        <f t="shared" si="2"/>
        <v>7</v>
      </c>
      <c r="D22" s="19">
        <f t="shared" si="0"/>
        <v>15.30688</v>
      </c>
      <c r="E22" s="19">
        <f t="shared" si="0"/>
        <v>13.514099999999999</v>
      </c>
      <c r="F22" s="19">
        <f t="shared" si="0"/>
        <v>14.131880000000001</v>
      </c>
      <c r="G22" s="19">
        <f t="shared" si="0"/>
        <v>13.84918</v>
      </c>
      <c r="H22" s="19">
        <f t="shared" si="0"/>
        <v>13.13592</v>
      </c>
      <c r="I22" s="19">
        <f t="shared" si="0"/>
        <v>12.3231</v>
      </c>
      <c r="J22" s="19">
        <f t="shared" si="0"/>
        <v>12.13729</v>
      </c>
      <c r="K22" s="19">
        <f t="shared" si="0"/>
        <v>11.946809999999999</v>
      </c>
      <c r="L22" s="19">
        <f t="shared" si="0"/>
        <v>11.593819999999999</v>
      </c>
      <c r="M22" s="19">
        <f t="shared" si="0"/>
        <v>11.353249999999999</v>
      </c>
      <c r="N22" s="19">
        <f t="shared" si="0"/>
        <v>11.00239</v>
      </c>
    </row>
    <row r="23" spans="1:14" ht="10.5" customHeight="1" x14ac:dyDescent="0.2">
      <c r="A23" s="17">
        <f t="shared" si="1"/>
        <v>-1.9999999999997797E-4</v>
      </c>
      <c r="B23" s="20"/>
      <c r="C23" s="10">
        <f t="shared" si="2"/>
        <v>8</v>
      </c>
      <c r="D23" s="19">
        <f t="shared" si="0"/>
        <v>15.30916</v>
      </c>
      <c r="E23" s="19">
        <f t="shared" si="0"/>
        <v>13.516109999999999</v>
      </c>
      <c r="F23" s="19">
        <f t="shared" si="0"/>
        <v>14.134080000000001</v>
      </c>
      <c r="G23" s="19">
        <f t="shared" si="0"/>
        <v>13.851330000000001</v>
      </c>
      <c r="H23" s="19">
        <f t="shared" si="0"/>
        <v>13.13796</v>
      </c>
      <c r="I23" s="19">
        <f t="shared" si="0"/>
        <v>12.325010000000001</v>
      </c>
      <c r="J23" s="19">
        <f t="shared" si="0"/>
        <v>12.13917</v>
      </c>
      <c r="K23" s="19">
        <f t="shared" si="0"/>
        <v>11.94866</v>
      </c>
      <c r="L23" s="19">
        <f t="shared" si="0"/>
        <v>11.59562</v>
      </c>
      <c r="M23" s="19">
        <f t="shared" si="0"/>
        <v>11.35502</v>
      </c>
      <c r="N23" s="19">
        <f t="shared" si="0"/>
        <v>11.004099999999999</v>
      </c>
    </row>
    <row r="24" spans="1:14" s="25" customFormat="1" ht="10.5" customHeight="1" x14ac:dyDescent="0.2">
      <c r="A24" s="17">
        <f t="shared" si="1"/>
        <v>-1.9999999999997797E-4</v>
      </c>
      <c r="B24" s="20"/>
      <c r="C24" s="21">
        <f t="shared" si="2"/>
        <v>9</v>
      </c>
      <c r="D24" s="22">
        <f t="shared" si="0"/>
        <v>15.311439999999999</v>
      </c>
      <c r="E24" s="22">
        <f t="shared" si="0"/>
        <v>13.51811</v>
      </c>
      <c r="F24" s="22">
        <f t="shared" si="0"/>
        <v>14.13627</v>
      </c>
      <c r="G24" s="22">
        <f t="shared" si="0"/>
        <v>13.853479999999999</v>
      </c>
      <c r="H24" s="22">
        <f t="shared" si="0"/>
        <v>13.14</v>
      </c>
      <c r="I24" s="22">
        <f t="shared" si="0"/>
        <v>12.326919999999999</v>
      </c>
      <c r="J24" s="22">
        <f t="shared" si="0"/>
        <v>12.14105</v>
      </c>
      <c r="K24" s="22">
        <f t="shared" si="0"/>
        <v>11.950519999999999</v>
      </c>
      <c r="L24" s="22">
        <f t="shared" si="0"/>
        <v>11.59742</v>
      </c>
      <c r="M24" s="22">
        <f t="shared" si="0"/>
        <v>11.356780000000001</v>
      </c>
      <c r="N24" s="22">
        <f t="shared" si="0"/>
        <v>11.00581</v>
      </c>
    </row>
    <row r="25" spans="1:14" s="25" customFormat="1" ht="10.5" customHeight="1" x14ac:dyDescent="0.2">
      <c r="A25" s="17">
        <f t="shared" si="1"/>
        <v>-1.9999999999997797E-4</v>
      </c>
      <c r="B25" s="20"/>
      <c r="C25" s="26">
        <f t="shared" si="2"/>
        <v>10</v>
      </c>
      <c r="D25" s="19">
        <f t="shared" si="0"/>
        <v>15.31371</v>
      </c>
      <c r="E25" s="19">
        <f t="shared" si="0"/>
        <v>13.52012</v>
      </c>
      <c r="F25" s="19">
        <f t="shared" si="0"/>
        <v>14.13846</v>
      </c>
      <c r="G25" s="19">
        <f t="shared" si="0"/>
        <v>13.85563</v>
      </c>
      <c r="H25" s="19">
        <f t="shared" si="0"/>
        <v>13.14204</v>
      </c>
      <c r="I25" s="19">
        <f t="shared" si="0"/>
        <v>12.32884</v>
      </c>
      <c r="J25" s="19">
        <f t="shared" si="0"/>
        <v>12.142939999999999</v>
      </c>
      <c r="K25" s="19">
        <f t="shared" si="0"/>
        <v>11.95237</v>
      </c>
      <c r="L25" s="19">
        <f t="shared" si="0"/>
        <v>11.599220000000001</v>
      </c>
      <c r="M25" s="19">
        <f t="shared" si="0"/>
        <v>11.35854</v>
      </c>
      <c r="N25" s="19">
        <f t="shared" si="0"/>
        <v>11.00751</v>
      </c>
    </row>
    <row r="26" spans="1:14" s="28" customFormat="1" ht="10.5" customHeight="1" x14ac:dyDescent="0.2">
      <c r="A26" s="17">
        <f t="shared" si="1"/>
        <v>-1.9999999999997797E-4</v>
      </c>
      <c r="B26" s="27"/>
      <c r="C26" s="26">
        <f t="shared" si="2"/>
        <v>11</v>
      </c>
      <c r="D26" s="19">
        <f t="shared" ref="D26:N35" si="3">ROUND(100000*LVT / D$11 * ((1+D$12/100) ^ ((DAYS360(D$6,$L$2)+$C26-1)/360) * ((1+$A26) ^ (($C26-15)/30))) / 100000,5)</f>
        <v>15.315989999999999</v>
      </c>
      <c r="E26" s="19">
        <f t="shared" si="3"/>
        <v>13.522130000000001</v>
      </c>
      <c r="F26" s="19">
        <f t="shared" si="3"/>
        <v>14.14066</v>
      </c>
      <c r="G26" s="19">
        <f t="shared" si="3"/>
        <v>13.85778</v>
      </c>
      <c r="H26" s="19">
        <f t="shared" si="3"/>
        <v>13.144080000000001</v>
      </c>
      <c r="I26" s="19">
        <f t="shared" si="3"/>
        <v>12.33075</v>
      </c>
      <c r="J26" s="19">
        <f t="shared" si="3"/>
        <v>12.144819999999999</v>
      </c>
      <c r="K26" s="19">
        <f t="shared" si="3"/>
        <v>11.954230000000001</v>
      </c>
      <c r="L26" s="19">
        <f t="shared" si="3"/>
        <v>11.60102</v>
      </c>
      <c r="M26" s="19">
        <f t="shared" si="3"/>
        <v>11.360300000000001</v>
      </c>
      <c r="N26" s="19">
        <f t="shared" si="3"/>
        <v>11.009219999999999</v>
      </c>
    </row>
    <row r="27" spans="1:14" s="28" customFormat="1" ht="10.5" customHeight="1" x14ac:dyDescent="0.2">
      <c r="A27" s="29">
        <f t="shared" si="1"/>
        <v>-1.9999999999997797E-4</v>
      </c>
      <c r="B27" s="27"/>
      <c r="C27" s="21">
        <f t="shared" si="2"/>
        <v>12</v>
      </c>
      <c r="D27" s="22">
        <f t="shared" si="3"/>
        <v>15.31826</v>
      </c>
      <c r="E27" s="22">
        <f t="shared" si="3"/>
        <v>13.524139999999999</v>
      </c>
      <c r="F27" s="22">
        <f t="shared" si="3"/>
        <v>14.142849999999999</v>
      </c>
      <c r="G27" s="22">
        <f t="shared" si="3"/>
        <v>13.85993</v>
      </c>
      <c r="H27" s="22">
        <f t="shared" si="3"/>
        <v>13.14612</v>
      </c>
      <c r="I27" s="22">
        <f t="shared" si="3"/>
        <v>12.332660000000001</v>
      </c>
      <c r="J27" s="22">
        <f t="shared" si="3"/>
        <v>12.146710000000001</v>
      </c>
      <c r="K27" s="22">
        <f t="shared" si="3"/>
        <v>11.95608</v>
      </c>
      <c r="L27" s="22">
        <f t="shared" si="3"/>
        <v>11.602819999999999</v>
      </c>
      <c r="M27" s="22">
        <f t="shared" si="3"/>
        <v>11.362069999999999</v>
      </c>
      <c r="N27" s="22">
        <f t="shared" si="3"/>
        <v>11.01093</v>
      </c>
    </row>
    <row r="28" spans="1:14" s="28" customFormat="1" ht="10.5" customHeight="1" x14ac:dyDescent="0.2">
      <c r="A28" s="29">
        <f t="shared" si="1"/>
        <v>-1.9999999999997797E-4</v>
      </c>
      <c r="B28" s="27"/>
      <c r="C28" s="26">
        <f t="shared" si="2"/>
        <v>13</v>
      </c>
      <c r="D28" s="19">
        <f t="shared" si="3"/>
        <v>15.320539999999999</v>
      </c>
      <c r="E28" s="19">
        <f t="shared" si="3"/>
        <v>13.526149999999999</v>
      </c>
      <c r="F28" s="19">
        <f t="shared" si="3"/>
        <v>14.145049999999999</v>
      </c>
      <c r="G28" s="19">
        <f t="shared" si="3"/>
        <v>13.862080000000001</v>
      </c>
      <c r="H28" s="19">
        <f t="shared" si="3"/>
        <v>13.148160000000001</v>
      </c>
      <c r="I28" s="19">
        <f t="shared" si="3"/>
        <v>12.334580000000001</v>
      </c>
      <c r="J28" s="19">
        <f t="shared" si="3"/>
        <v>12.14859</v>
      </c>
      <c r="K28" s="19">
        <f t="shared" si="3"/>
        <v>11.957940000000001</v>
      </c>
      <c r="L28" s="19">
        <f t="shared" si="3"/>
        <v>11.604620000000001</v>
      </c>
      <c r="M28" s="19">
        <f t="shared" si="3"/>
        <v>11.36383</v>
      </c>
      <c r="N28" s="19">
        <f t="shared" si="3"/>
        <v>11.012639999999999</v>
      </c>
    </row>
    <row r="29" spans="1:14" s="28" customFormat="1" ht="10.5" customHeight="1" x14ac:dyDescent="0.2">
      <c r="A29" s="30">
        <f t="shared" si="1"/>
        <v>-1.9999999999997797E-4</v>
      </c>
      <c r="B29" s="27"/>
      <c r="C29" s="26">
        <f t="shared" si="2"/>
        <v>14</v>
      </c>
      <c r="D29" s="19">
        <f t="shared" si="3"/>
        <v>15.32282</v>
      </c>
      <c r="E29" s="19">
        <f t="shared" si="3"/>
        <v>13.52816</v>
      </c>
      <c r="F29" s="19">
        <f t="shared" si="3"/>
        <v>14.14724</v>
      </c>
      <c r="G29" s="19">
        <f t="shared" si="3"/>
        <v>13.864229999999999</v>
      </c>
      <c r="H29" s="19">
        <f t="shared" si="3"/>
        <v>13.1502</v>
      </c>
      <c r="I29" s="19">
        <f t="shared" si="3"/>
        <v>12.33649</v>
      </c>
      <c r="J29" s="19">
        <f t="shared" si="3"/>
        <v>12.15048</v>
      </c>
      <c r="K29" s="19">
        <f t="shared" si="3"/>
        <v>11.95979</v>
      </c>
      <c r="L29" s="19">
        <f t="shared" si="3"/>
        <v>11.60642</v>
      </c>
      <c r="M29" s="19">
        <f t="shared" si="3"/>
        <v>11.365589999999999</v>
      </c>
      <c r="N29" s="19">
        <f t="shared" si="3"/>
        <v>11.01435</v>
      </c>
    </row>
    <row r="30" spans="1:14" s="28" customFormat="1" ht="10.5" customHeight="1" x14ac:dyDescent="0.2">
      <c r="A30" s="30">
        <f t="shared" si="1"/>
        <v>-1.9999999999997797E-4</v>
      </c>
      <c r="B30" s="27"/>
      <c r="C30" s="21">
        <f t="shared" si="2"/>
        <v>15</v>
      </c>
      <c r="D30" s="22">
        <f t="shared" si="3"/>
        <v>15.325100000000001</v>
      </c>
      <c r="E30" s="22">
        <f t="shared" si="3"/>
        <v>13.53017</v>
      </c>
      <c r="F30" s="22">
        <f t="shared" si="3"/>
        <v>14.14944</v>
      </c>
      <c r="G30" s="22">
        <f t="shared" si="3"/>
        <v>13.866379999999999</v>
      </c>
      <c r="H30" s="22">
        <f t="shared" si="3"/>
        <v>13.152240000000001</v>
      </c>
      <c r="I30" s="22">
        <f t="shared" si="3"/>
        <v>12.33841</v>
      </c>
      <c r="J30" s="22">
        <f t="shared" si="3"/>
        <v>12.15236</v>
      </c>
      <c r="K30" s="22">
        <f t="shared" si="3"/>
        <v>11.961650000000001</v>
      </c>
      <c r="L30" s="22">
        <f t="shared" si="3"/>
        <v>11.608219999999999</v>
      </c>
      <c r="M30" s="22">
        <f t="shared" si="3"/>
        <v>11.36736</v>
      </c>
      <c r="N30" s="22">
        <f t="shared" si="3"/>
        <v>11.01606</v>
      </c>
    </row>
    <row r="31" spans="1:14" s="28" customFormat="1" ht="10.5" customHeight="1" x14ac:dyDescent="0.2">
      <c r="A31" s="30">
        <f t="shared" si="1"/>
        <v>-1.9999999999997797E-4</v>
      </c>
      <c r="C31" s="26">
        <f t="shared" si="2"/>
        <v>16</v>
      </c>
      <c r="D31" s="19">
        <f t="shared" si="3"/>
        <v>15.32737</v>
      </c>
      <c r="E31" s="19">
        <f t="shared" si="3"/>
        <v>13.53219</v>
      </c>
      <c r="F31" s="19">
        <f t="shared" si="3"/>
        <v>14.15164</v>
      </c>
      <c r="G31" s="19">
        <f t="shared" si="3"/>
        <v>13.86853</v>
      </c>
      <c r="H31" s="19">
        <f t="shared" si="3"/>
        <v>13.15428</v>
      </c>
      <c r="I31" s="19">
        <f t="shared" si="3"/>
        <v>12.34032</v>
      </c>
      <c r="J31" s="19">
        <f t="shared" si="3"/>
        <v>12.154249999999999</v>
      </c>
      <c r="K31" s="19">
        <f t="shared" si="3"/>
        <v>11.963509999999999</v>
      </c>
      <c r="L31" s="19">
        <f t="shared" si="3"/>
        <v>11.61002</v>
      </c>
      <c r="M31" s="19">
        <f t="shared" si="3"/>
        <v>11.369120000000001</v>
      </c>
      <c r="N31" s="19">
        <f t="shared" si="3"/>
        <v>11.017770000000001</v>
      </c>
    </row>
    <row r="32" spans="1:14" s="28" customFormat="1" ht="10.5" customHeight="1" x14ac:dyDescent="0.2">
      <c r="A32" s="30">
        <f t="shared" si="1"/>
        <v>-1.9999999999997797E-4</v>
      </c>
      <c r="C32" s="26">
        <f t="shared" si="2"/>
        <v>17</v>
      </c>
      <c r="D32" s="19">
        <f t="shared" si="3"/>
        <v>15.329650000000001</v>
      </c>
      <c r="E32" s="19">
        <f t="shared" si="3"/>
        <v>13.5342</v>
      </c>
      <c r="F32" s="19">
        <f t="shared" si="3"/>
        <v>14.153829999999999</v>
      </c>
      <c r="G32" s="19">
        <f t="shared" si="3"/>
        <v>13.87069</v>
      </c>
      <c r="H32" s="19">
        <f t="shared" si="3"/>
        <v>13.156319999999999</v>
      </c>
      <c r="I32" s="19">
        <f t="shared" si="3"/>
        <v>12.34224</v>
      </c>
      <c r="J32" s="19">
        <f t="shared" si="3"/>
        <v>12.156140000000001</v>
      </c>
      <c r="K32" s="19">
        <f t="shared" si="3"/>
        <v>11.96536</v>
      </c>
      <c r="L32" s="19">
        <f t="shared" si="3"/>
        <v>11.611829999999999</v>
      </c>
      <c r="M32" s="19">
        <f t="shared" si="3"/>
        <v>11.370889999999999</v>
      </c>
      <c r="N32" s="19">
        <f t="shared" si="3"/>
        <v>11.01948</v>
      </c>
    </row>
    <row r="33" spans="1:19" s="28" customFormat="1" ht="10.5" customHeight="1" x14ac:dyDescent="0.2">
      <c r="A33" s="30">
        <f t="shared" si="1"/>
        <v>-1.9999999999997797E-4</v>
      </c>
      <c r="C33" s="21">
        <f t="shared" si="2"/>
        <v>18</v>
      </c>
      <c r="D33" s="22">
        <f t="shared" si="3"/>
        <v>15.33193</v>
      </c>
      <c r="E33" s="22">
        <f t="shared" si="3"/>
        <v>13.536210000000001</v>
      </c>
      <c r="F33" s="22">
        <f t="shared" si="3"/>
        <v>14.156029999999999</v>
      </c>
      <c r="G33" s="22">
        <f t="shared" si="3"/>
        <v>13.87284</v>
      </c>
      <c r="H33" s="22">
        <f t="shared" si="3"/>
        <v>13.15836</v>
      </c>
      <c r="I33" s="22">
        <f t="shared" si="3"/>
        <v>12.344150000000001</v>
      </c>
      <c r="J33" s="22">
        <f t="shared" si="3"/>
        <v>12.15802</v>
      </c>
      <c r="K33" s="22">
        <f t="shared" si="3"/>
        <v>11.967219999999999</v>
      </c>
      <c r="L33" s="22">
        <f t="shared" si="3"/>
        <v>11.613630000000001</v>
      </c>
      <c r="M33" s="22">
        <f t="shared" si="3"/>
        <v>11.37265</v>
      </c>
      <c r="N33" s="22">
        <f t="shared" si="3"/>
        <v>11.021190000000001</v>
      </c>
    </row>
    <row r="34" spans="1:19" s="28" customFormat="1" ht="10.5" customHeight="1" x14ac:dyDescent="0.2">
      <c r="A34" s="30">
        <f t="shared" si="1"/>
        <v>-1.9999999999997797E-4</v>
      </c>
      <c r="C34" s="26">
        <f t="shared" si="2"/>
        <v>19</v>
      </c>
      <c r="D34" s="19">
        <f t="shared" si="3"/>
        <v>15.334210000000001</v>
      </c>
      <c r="E34" s="19">
        <f t="shared" si="3"/>
        <v>13.538220000000001</v>
      </c>
      <c r="F34" s="19">
        <f t="shared" si="3"/>
        <v>14.15823</v>
      </c>
      <c r="G34" s="19">
        <f t="shared" si="3"/>
        <v>13.87499</v>
      </c>
      <c r="H34" s="19">
        <f t="shared" si="3"/>
        <v>13.160410000000001</v>
      </c>
      <c r="I34" s="19">
        <f t="shared" si="3"/>
        <v>12.346069999999999</v>
      </c>
      <c r="J34" s="19">
        <f t="shared" si="3"/>
        <v>12.15991</v>
      </c>
      <c r="K34" s="19">
        <f t="shared" si="3"/>
        <v>11.96908</v>
      </c>
      <c r="L34" s="19">
        <f t="shared" si="3"/>
        <v>11.61543</v>
      </c>
      <c r="M34" s="19">
        <f t="shared" si="3"/>
        <v>11.374420000000001</v>
      </c>
      <c r="N34" s="19">
        <f t="shared" si="3"/>
        <v>11.0229</v>
      </c>
    </row>
    <row r="35" spans="1:19" s="28" customFormat="1" ht="10.5" customHeight="1" x14ac:dyDescent="0.2">
      <c r="A35" s="30">
        <f t="shared" si="1"/>
        <v>-2.0000000000000001E-4</v>
      </c>
      <c r="C35" s="26">
        <f t="shared" si="2"/>
        <v>20</v>
      </c>
      <c r="D35" s="19">
        <f t="shared" si="3"/>
        <v>15.33649</v>
      </c>
      <c r="E35" s="19">
        <f t="shared" si="3"/>
        <v>13.540229999999999</v>
      </c>
      <c r="F35" s="19">
        <f t="shared" si="3"/>
        <v>14.16042</v>
      </c>
      <c r="G35" s="19">
        <f t="shared" si="3"/>
        <v>13.87715</v>
      </c>
      <c r="H35" s="19">
        <f t="shared" si="3"/>
        <v>13.16245</v>
      </c>
      <c r="I35" s="19">
        <f t="shared" si="3"/>
        <v>12.34798</v>
      </c>
      <c r="J35" s="19">
        <f t="shared" si="3"/>
        <v>12.161799999999999</v>
      </c>
      <c r="K35" s="19">
        <f t="shared" si="3"/>
        <v>11.970929999999999</v>
      </c>
      <c r="L35" s="19">
        <f t="shared" si="3"/>
        <v>11.617229999999999</v>
      </c>
      <c r="M35" s="19">
        <f t="shared" si="3"/>
        <v>11.37618</v>
      </c>
      <c r="N35" s="19">
        <f t="shared" si="3"/>
        <v>11.024609999999999</v>
      </c>
    </row>
    <row r="36" spans="1:19" s="28" customFormat="1" ht="10.5" customHeight="1" x14ac:dyDescent="0.2">
      <c r="A36" s="30">
        <f t="shared" si="1"/>
        <v>-2.0000000000000001E-4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15.33877</v>
      </c>
      <c r="E36" s="22">
        <f t="shared" si="4"/>
        <v>13.542249999999999</v>
      </c>
      <c r="F36" s="22">
        <f t="shared" si="4"/>
        <v>14.16262</v>
      </c>
      <c r="G36" s="22">
        <f t="shared" si="4"/>
        <v>13.879300000000001</v>
      </c>
      <c r="H36" s="22">
        <f t="shared" si="4"/>
        <v>13.164490000000001</v>
      </c>
      <c r="I36" s="22">
        <f t="shared" si="4"/>
        <v>12.3499</v>
      </c>
      <c r="J36" s="22">
        <f t="shared" si="4"/>
        <v>12.163679999999999</v>
      </c>
      <c r="K36" s="22">
        <f t="shared" si="4"/>
        <v>11.97279</v>
      </c>
      <c r="L36" s="22">
        <f t="shared" si="4"/>
        <v>11.61904</v>
      </c>
      <c r="M36" s="22">
        <f t="shared" si="4"/>
        <v>11.37795</v>
      </c>
      <c r="N36" s="22">
        <f t="shared" si="4"/>
        <v>11.02632</v>
      </c>
    </row>
    <row r="37" spans="1:19" s="28" customFormat="1" ht="10.5" customHeight="1" x14ac:dyDescent="0.2">
      <c r="A37" s="30">
        <f t="shared" si="1"/>
        <v>-2.0000000000000001E-4</v>
      </c>
      <c r="C37" s="26">
        <f t="shared" si="2"/>
        <v>22</v>
      </c>
      <c r="D37" s="19">
        <f t="shared" si="4"/>
        <v>15.341049999999999</v>
      </c>
      <c r="E37" s="19">
        <f t="shared" si="4"/>
        <v>13.54426</v>
      </c>
      <c r="F37" s="19">
        <f t="shared" si="4"/>
        <v>14.164820000000001</v>
      </c>
      <c r="G37" s="19">
        <f t="shared" si="4"/>
        <v>13.881449999999999</v>
      </c>
      <c r="H37" s="19">
        <f t="shared" si="4"/>
        <v>13.166539999999999</v>
      </c>
      <c r="I37" s="19">
        <f t="shared" si="4"/>
        <v>12.35182</v>
      </c>
      <c r="J37" s="19">
        <f t="shared" si="4"/>
        <v>12.165570000000001</v>
      </c>
      <c r="K37" s="19">
        <f t="shared" si="4"/>
        <v>11.97465</v>
      </c>
      <c r="L37" s="19">
        <f t="shared" si="4"/>
        <v>11.620839999999999</v>
      </c>
      <c r="M37" s="19">
        <f t="shared" si="4"/>
        <v>11.379709999999999</v>
      </c>
      <c r="N37" s="19">
        <f t="shared" si="4"/>
        <v>11.028029999999999</v>
      </c>
      <c r="P37" s="19"/>
      <c r="Q37" s="19"/>
    </row>
    <row r="38" spans="1:19" s="28" customFormat="1" ht="10.5" customHeight="1" x14ac:dyDescent="0.2">
      <c r="A38" s="30">
        <f t="shared" si="1"/>
        <v>-2.0000000000000001E-4</v>
      </c>
      <c r="C38" s="26">
        <f t="shared" si="2"/>
        <v>23</v>
      </c>
      <c r="D38" s="19">
        <f t="shared" si="4"/>
        <v>15.34333</v>
      </c>
      <c r="E38" s="19">
        <f t="shared" si="4"/>
        <v>13.54627</v>
      </c>
      <c r="F38" s="19">
        <f t="shared" si="4"/>
        <v>14.167020000000001</v>
      </c>
      <c r="G38" s="19">
        <f t="shared" si="4"/>
        <v>13.883609999999999</v>
      </c>
      <c r="H38" s="19">
        <f t="shared" si="4"/>
        <v>13.16858</v>
      </c>
      <c r="I38" s="19">
        <f t="shared" si="4"/>
        <v>12.353730000000001</v>
      </c>
      <c r="J38" s="19">
        <f t="shared" si="4"/>
        <v>12.16746</v>
      </c>
      <c r="K38" s="19">
        <f t="shared" si="4"/>
        <v>11.976509999999999</v>
      </c>
      <c r="L38" s="19">
        <f t="shared" si="4"/>
        <v>11.622640000000001</v>
      </c>
      <c r="M38" s="19">
        <f t="shared" si="4"/>
        <v>11.38148</v>
      </c>
      <c r="N38" s="19">
        <f t="shared" si="4"/>
        <v>11.02974</v>
      </c>
    </row>
    <row r="39" spans="1:19" s="28" customFormat="1" ht="10.5" customHeight="1" x14ac:dyDescent="0.2">
      <c r="A39" s="30">
        <f t="shared" si="1"/>
        <v>-2.0000000000000001E-4</v>
      </c>
      <c r="C39" s="21">
        <f t="shared" si="2"/>
        <v>24</v>
      </c>
      <c r="D39" s="22">
        <f t="shared" si="4"/>
        <v>15.345610000000001</v>
      </c>
      <c r="E39" s="22">
        <f t="shared" si="4"/>
        <v>13.54829</v>
      </c>
      <c r="F39" s="22">
        <f t="shared" si="4"/>
        <v>14.169219999999999</v>
      </c>
      <c r="G39" s="22">
        <f t="shared" si="4"/>
        <v>13.885759999999999</v>
      </c>
      <c r="H39" s="22">
        <f t="shared" si="4"/>
        <v>13.17062</v>
      </c>
      <c r="I39" s="22">
        <f t="shared" si="4"/>
        <v>12.355650000000001</v>
      </c>
      <c r="J39" s="22">
        <f t="shared" si="4"/>
        <v>12.16935</v>
      </c>
      <c r="K39" s="22">
        <f t="shared" si="4"/>
        <v>11.97837</v>
      </c>
      <c r="L39" s="22">
        <f t="shared" si="4"/>
        <v>11.62445</v>
      </c>
      <c r="M39" s="22">
        <f t="shared" si="4"/>
        <v>11.38325</v>
      </c>
      <c r="N39" s="22">
        <f t="shared" si="4"/>
        <v>11.031459999999999</v>
      </c>
    </row>
    <row r="40" spans="1:19" s="28" customFormat="1" ht="10.5" customHeight="1" x14ac:dyDescent="0.2">
      <c r="A40" s="30">
        <f t="shared" si="1"/>
        <v>-2.0000000000000001E-4</v>
      </c>
      <c r="C40" s="26">
        <f t="shared" si="2"/>
        <v>25</v>
      </c>
      <c r="D40" s="19">
        <f t="shared" si="4"/>
        <v>15.34789</v>
      </c>
      <c r="E40" s="19">
        <f t="shared" si="4"/>
        <v>13.5503</v>
      </c>
      <c r="F40" s="19">
        <f t="shared" si="4"/>
        <v>14.17141</v>
      </c>
      <c r="G40" s="19">
        <f t="shared" si="4"/>
        <v>13.887919999999999</v>
      </c>
      <c r="H40" s="19">
        <f t="shared" si="4"/>
        <v>13.17267</v>
      </c>
      <c r="I40" s="19">
        <f t="shared" si="4"/>
        <v>12.357570000000001</v>
      </c>
      <c r="J40" s="19">
        <f t="shared" si="4"/>
        <v>12.171239999999999</v>
      </c>
      <c r="K40" s="19">
        <f t="shared" si="4"/>
        <v>11.980230000000001</v>
      </c>
      <c r="L40" s="19">
        <f t="shared" si="4"/>
        <v>11.626250000000001</v>
      </c>
      <c r="M40" s="19">
        <f t="shared" si="4"/>
        <v>11.385009999999999</v>
      </c>
      <c r="N40" s="19">
        <f t="shared" si="4"/>
        <v>11.03317</v>
      </c>
    </row>
    <row r="41" spans="1:19" s="28" customFormat="1" ht="10.5" customHeight="1" x14ac:dyDescent="0.2">
      <c r="A41" s="30">
        <f t="shared" si="1"/>
        <v>-2.0000000000000001E-4</v>
      </c>
      <c r="C41" s="26">
        <f t="shared" si="2"/>
        <v>26</v>
      </c>
      <c r="D41" s="19">
        <f t="shared" si="4"/>
        <v>15.35017</v>
      </c>
      <c r="E41" s="19">
        <f t="shared" si="4"/>
        <v>13.55231</v>
      </c>
      <c r="F41" s="19">
        <f t="shared" si="4"/>
        <v>14.17361</v>
      </c>
      <c r="G41" s="19">
        <f t="shared" si="4"/>
        <v>13.89007</v>
      </c>
      <c r="H41" s="19">
        <f t="shared" si="4"/>
        <v>13.174709999999999</v>
      </c>
      <c r="I41" s="19">
        <f t="shared" si="4"/>
        <v>12.359489999999999</v>
      </c>
      <c r="J41" s="19">
        <f t="shared" si="4"/>
        <v>12.17313</v>
      </c>
      <c r="K41" s="19">
        <f t="shared" si="4"/>
        <v>11.982089999999999</v>
      </c>
      <c r="L41" s="19">
        <f t="shared" si="4"/>
        <v>11.62806</v>
      </c>
      <c r="M41" s="19">
        <f t="shared" si="4"/>
        <v>11.38678</v>
      </c>
      <c r="N41" s="19">
        <f t="shared" si="4"/>
        <v>11.034879999999999</v>
      </c>
    </row>
    <row r="42" spans="1:19" s="28" customFormat="1" ht="10.5" customHeight="1" x14ac:dyDescent="0.2">
      <c r="A42" s="30">
        <f t="shared" si="1"/>
        <v>-2.0000000000000001E-4</v>
      </c>
      <c r="C42" s="21">
        <f t="shared" si="2"/>
        <v>27</v>
      </c>
      <c r="D42" s="22">
        <f t="shared" si="4"/>
        <v>15.352449999999999</v>
      </c>
      <c r="E42" s="22">
        <f t="shared" si="4"/>
        <v>13.55433</v>
      </c>
      <c r="F42" s="22">
        <f t="shared" si="4"/>
        <v>14.17581</v>
      </c>
      <c r="G42" s="22">
        <f t="shared" si="4"/>
        <v>13.89223</v>
      </c>
      <c r="H42" s="22">
        <f t="shared" si="4"/>
        <v>13.17676</v>
      </c>
      <c r="I42" s="22">
        <f t="shared" si="4"/>
        <v>12.361409999999999</v>
      </c>
      <c r="J42" s="22">
        <f t="shared" si="4"/>
        <v>12.17502</v>
      </c>
      <c r="K42" s="22">
        <f t="shared" si="4"/>
        <v>11.98395</v>
      </c>
      <c r="L42" s="22">
        <f t="shared" si="4"/>
        <v>11.629860000000001</v>
      </c>
      <c r="M42" s="22">
        <f t="shared" si="4"/>
        <v>11.38855</v>
      </c>
      <c r="N42" s="22">
        <f t="shared" si="4"/>
        <v>11.03659</v>
      </c>
    </row>
    <row r="43" spans="1:19" s="28" customFormat="1" ht="10.5" customHeight="1" x14ac:dyDescent="0.2">
      <c r="A43" s="30">
        <f t="shared" si="1"/>
        <v>-2.0000000000000001E-4</v>
      </c>
      <c r="C43" s="26">
        <f t="shared" si="2"/>
        <v>28</v>
      </c>
      <c r="D43" s="19">
        <f t="shared" si="4"/>
        <v>15.35474</v>
      </c>
      <c r="E43" s="19">
        <f t="shared" si="4"/>
        <v>13.556340000000001</v>
      </c>
      <c r="F43" s="19">
        <f t="shared" si="4"/>
        <v>14.17801</v>
      </c>
      <c r="G43" s="19">
        <f t="shared" si="4"/>
        <v>13.89439</v>
      </c>
      <c r="H43" s="19">
        <f t="shared" si="4"/>
        <v>13.178800000000001</v>
      </c>
      <c r="I43" s="19">
        <f t="shared" si="4"/>
        <v>12.36332</v>
      </c>
      <c r="J43" s="19">
        <f t="shared" si="4"/>
        <v>12.176909999999999</v>
      </c>
      <c r="K43" s="19">
        <f t="shared" si="4"/>
        <v>11.985810000000001</v>
      </c>
      <c r="L43" s="19">
        <f t="shared" si="4"/>
        <v>11.63167</v>
      </c>
      <c r="M43" s="19">
        <f t="shared" si="4"/>
        <v>11.390309999999999</v>
      </c>
      <c r="N43" s="19">
        <f t="shared" si="4"/>
        <v>11.038309999999999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[1]Forsendur!C3</f>
        <v>8747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[1]Forsendur!C4</f>
        <v>443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[1]Forsendur!C7</f>
        <v>-1.9999999999997797E-4</v>
      </c>
    </row>
    <row r="53" spans="1:19" ht="11.1" customHeight="1" x14ac:dyDescent="0.2">
      <c r="A53" s="31"/>
      <c r="B53" s="1" t="str">
        <f>B14</f>
        <v>Lækkun vísitölu</v>
      </c>
      <c r="C53" s="13">
        <f>Verdb_raun</f>
        <v>-2.0000000000000001E-4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5">IF(Dags_visit_naest&gt;C55,verdbspa,Verdb_raun)</f>
        <v>-1.9999999999997797E-4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10.686170000000001</v>
      </c>
      <c r="E55" s="19">
        <f t="shared" si="6"/>
        <v>8.3650900000000004</v>
      </c>
      <c r="F55" s="19">
        <f t="shared" si="6"/>
        <v>7.8033099999999997</v>
      </c>
      <c r="G55" s="19">
        <f t="shared" si="6"/>
        <v>7.6743499999999996</v>
      </c>
      <c r="H55" s="19">
        <f t="shared" si="6"/>
        <v>7.5340499999999997</v>
      </c>
      <c r="I55" s="19">
        <f t="shared" si="6"/>
        <v>7.4983000000000004</v>
      </c>
      <c r="J55" s="19">
        <f t="shared" si="6"/>
        <v>7.35703</v>
      </c>
      <c r="K55" s="19">
        <f t="shared" ref="K55:N82" si="7">ROUND(100000*NVT/K$50*((1+K$51/100)^((DAYS360(K$45,$L$2)+$C55-1)/360)*((1+$A55)^(($C55-15)/30)))/100000,5)</f>
        <v>7.18832</v>
      </c>
      <c r="L55" s="19">
        <f t="shared" si="7"/>
        <v>6.9119999999999999</v>
      </c>
      <c r="M55" s="19">
        <v>6.0627300000000002</v>
      </c>
      <c r="N55" s="19">
        <f t="shared" si="7"/>
        <v>4.6714799999999999</v>
      </c>
    </row>
    <row r="56" spans="1:19" ht="10.5" customHeight="1" x14ac:dyDescent="0.2">
      <c r="A56" s="17">
        <f t="shared" si="5"/>
        <v>-1.9999999999997797E-4</v>
      </c>
      <c r="B56" s="32"/>
      <c r="C56" s="20">
        <f t="shared" ref="C56:C82" si="8">C55+1</f>
        <v>2</v>
      </c>
      <c r="D56" s="19">
        <f t="shared" si="6"/>
        <v>10.68783</v>
      </c>
      <c r="E56" s="19">
        <f t="shared" si="6"/>
        <v>8.3661700000000003</v>
      </c>
      <c r="F56" s="19">
        <f t="shared" si="6"/>
        <v>7.8042600000000002</v>
      </c>
      <c r="G56" s="19">
        <f t="shared" si="6"/>
        <v>7.6752799999999999</v>
      </c>
      <c r="H56" s="19">
        <f t="shared" si="6"/>
        <v>7.5349700000000004</v>
      </c>
      <c r="I56" s="19">
        <f t="shared" si="6"/>
        <v>7.4992200000000002</v>
      </c>
      <c r="J56" s="19">
        <f t="shared" si="6"/>
        <v>7.3579299999999996</v>
      </c>
      <c r="K56" s="19">
        <f t="shared" si="7"/>
        <v>7.1891999999999996</v>
      </c>
      <c r="L56" s="19">
        <f t="shared" si="7"/>
        <v>6.9128400000000001</v>
      </c>
      <c r="M56" s="19">
        <f t="shared" si="7"/>
        <v>6.0634699999999997</v>
      </c>
      <c r="N56" s="19">
        <f t="shared" si="7"/>
        <v>4.6720499999999996</v>
      </c>
    </row>
    <row r="57" spans="1:19" ht="10.5" customHeight="1" x14ac:dyDescent="0.2">
      <c r="A57" s="17">
        <f t="shared" si="5"/>
        <v>-1.9999999999997797E-4</v>
      </c>
      <c r="B57" s="32"/>
      <c r="C57" s="21">
        <f t="shared" si="8"/>
        <v>3</v>
      </c>
      <c r="D57" s="22">
        <f t="shared" si="6"/>
        <v>10.689489999999999</v>
      </c>
      <c r="E57" s="22">
        <f t="shared" si="6"/>
        <v>8.3672500000000003</v>
      </c>
      <c r="F57" s="22">
        <f t="shared" si="6"/>
        <v>7.8052200000000003</v>
      </c>
      <c r="G57" s="22">
        <f t="shared" si="6"/>
        <v>7.6762199999999998</v>
      </c>
      <c r="H57" s="22">
        <f t="shared" si="6"/>
        <v>7.5358999999999998</v>
      </c>
      <c r="I57" s="22">
        <f t="shared" si="6"/>
        <v>7.5001300000000004</v>
      </c>
      <c r="J57" s="22">
        <f t="shared" si="6"/>
        <v>7.3588300000000002</v>
      </c>
      <c r="K57" s="22">
        <f t="shared" si="7"/>
        <v>7.19008</v>
      </c>
      <c r="L57" s="22">
        <f t="shared" si="7"/>
        <v>6.9136899999999999</v>
      </c>
      <c r="M57" s="22">
        <f t="shared" si="7"/>
        <v>6.0642100000000001</v>
      </c>
      <c r="N57" s="22">
        <f t="shared" si="7"/>
        <v>4.6726200000000002</v>
      </c>
    </row>
    <row r="58" spans="1:19" ht="10.5" customHeight="1" x14ac:dyDescent="0.2">
      <c r="A58" s="17">
        <f t="shared" si="5"/>
        <v>-1.9999999999997797E-4</v>
      </c>
      <c r="B58" s="32"/>
      <c r="C58" s="20">
        <f t="shared" si="8"/>
        <v>4</v>
      </c>
      <c r="D58" s="19">
        <f t="shared" si="6"/>
        <v>10.69115</v>
      </c>
      <c r="E58" s="19">
        <f t="shared" si="6"/>
        <v>8.3683300000000003</v>
      </c>
      <c r="F58" s="19">
        <f t="shared" si="6"/>
        <v>7.8061699999999998</v>
      </c>
      <c r="G58" s="19">
        <f t="shared" si="6"/>
        <v>7.6771599999999998</v>
      </c>
      <c r="H58" s="19">
        <f t="shared" si="6"/>
        <v>7.5368199999999996</v>
      </c>
      <c r="I58" s="19">
        <f t="shared" si="6"/>
        <v>7.5010500000000002</v>
      </c>
      <c r="J58" s="19">
        <f t="shared" si="6"/>
        <v>7.3597299999999999</v>
      </c>
      <c r="K58" s="19">
        <f t="shared" si="7"/>
        <v>7.1909599999999996</v>
      </c>
      <c r="L58" s="19">
        <f t="shared" si="7"/>
        <v>6.9145300000000001</v>
      </c>
      <c r="M58" s="19">
        <f t="shared" si="7"/>
        <v>6.0649499999999996</v>
      </c>
      <c r="N58" s="19">
        <f t="shared" si="7"/>
        <v>4.67319</v>
      </c>
    </row>
    <row r="59" spans="1:19" ht="10.5" customHeight="1" x14ac:dyDescent="0.2">
      <c r="A59" s="17">
        <f t="shared" si="5"/>
        <v>-1.9999999999997797E-4</v>
      </c>
      <c r="B59" s="32"/>
      <c r="C59" s="20">
        <f t="shared" si="8"/>
        <v>5</v>
      </c>
      <c r="D59" s="19">
        <f t="shared" si="6"/>
        <v>10.69281</v>
      </c>
      <c r="E59" s="19">
        <f t="shared" si="6"/>
        <v>8.3694100000000002</v>
      </c>
      <c r="F59" s="19">
        <f t="shared" si="6"/>
        <v>7.8071200000000003</v>
      </c>
      <c r="G59" s="19">
        <f t="shared" si="6"/>
        <v>7.6780999999999997</v>
      </c>
      <c r="H59" s="19">
        <f t="shared" si="6"/>
        <v>7.5377400000000003</v>
      </c>
      <c r="I59" s="19">
        <f t="shared" si="6"/>
        <v>7.50197</v>
      </c>
      <c r="J59" s="19">
        <f t="shared" si="6"/>
        <v>7.3606299999999996</v>
      </c>
      <c r="K59" s="19">
        <f t="shared" si="7"/>
        <v>7.1918300000000004</v>
      </c>
      <c r="L59" s="19">
        <f t="shared" si="7"/>
        <v>6.9153799999999999</v>
      </c>
      <c r="M59" s="19">
        <f t="shared" si="7"/>
        <v>6.06569</v>
      </c>
      <c r="N59" s="19">
        <f t="shared" si="7"/>
        <v>4.6737700000000002</v>
      </c>
    </row>
    <row r="60" spans="1:19" ht="10.5" customHeight="1" x14ac:dyDescent="0.2">
      <c r="A60" s="17">
        <f t="shared" si="5"/>
        <v>-1.9999999999997797E-4</v>
      </c>
      <c r="B60" s="32"/>
      <c r="C60" s="21">
        <f t="shared" si="8"/>
        <v>6</v>
      </c>
      <c r="D60" s="22">
        <f t="shared" si="6"/>
        <v>10.694470000000001</v>
      </c>
      <c r="E60" s="22">
        <f t="shared" si="6"/>
        <v>8.3704900000000002</v>
      </c>
      <c r="F60" s="22">
        <f t="shared" si="6"/>
        <v>7.8080800000000004</v>
      </c>
      <c r="G60" s="22">
        <f t="shared" si="6"/>
        <v>7.6790399999999996</v>
      </c>
      <c r="H60" s="22">
        <f t="shared" si="6"/>
        <v>7.5386600000000001</v>
      </c>
      <c r="I60" s="22">
        <f t="shared" si="6"/>
        <v>7.5028800000000002</v>
      </c>
      <c r="J60" s="22">
        <f t="shared" si="6"/>
        <v>7.3615300000000001</v>
      </c>
      <c r="K60" s="22">
        <f t="shared" si="7"/>
        <v>7.1927099999999999</v>
      </c>
      <c r="L60" s="22">
        <f t="shared" si="7"/>
        <v>6.91622</v>
      </c>
      <c r="M60" s="22">
        <f t="shared" si="7"/>
        <v>6.0664400000000001</v>
      </c>
      <c r="N60" s="22">
        <f t="shared" si="7"/>
        <v>4.6743399999999999</v>
      </c>
    </row>
    <row r="61" spans="1:19" ht="10.5" customHeight="1" x14ac:dyDescent="0.2">
      <c r="A61" s="17">
        <f t="shared" si="5"/>
        <v>-1.9999999999997797E-4</v>
      </c>
      <c r="B61" s="32"/>
      <c r="C61" s="20">
        <f t="shared" si="8"/>
        <v>7</v>
      </c>
      <c r="D61" s="19">
        <f t="shared" si="6"/>
        <v>10.69613</v>
      </c>
      <c r="E61" s="19">
        <f t="shared" si="6"/>
        <v>8.3715600000000006</v>
      </c>
      <c r="F61" s="19">
        <f t="shared" si="6"/>
        <v>7.8090299999999999</v>
      </c>
      <c r="G61" s="19">
        <f t="shared" si="6"/>
        <v>7.6799799999999996</v>
      </c>
      <c r="H61" s="19">
        <f t="shared" si="6"/>
        <v>7.5395799999999999</v>
      </c>
      <c r="I61" s="19">
        <f t="shared" si="6"/>
        <v>7.5038</v>
      </c>
      <c r="J61" s="19">
        <f t="shared" si="6"/>
        <v>7.3624299999999998</v>
      </c>
      <c r="K61" s="19">
        <f t="shared" si="7"/>
        <v>7.1935900000000004</v>
      </c>
      <c r="L61" s="19">
        <f t="shared" si="7"/>
        <v>6.9170699999999998</v>
      </c>
      <c r="M61" s="19">
        <f t="shared" si="7"/>
        <v>6.0671799999999996</v>
      </c>
      <c r="N61" s="19">
        <f t="shared" si="7"/>
        <v>4.6749099999999997</v>
      </c>
    </row>
    <row r="62" spans="1:19" ht="10.5" customHeight="1" x14ac:dyDescent="0.2">
      <c r="A62" s="17">
        <f t="shared" si="5"/>
        <v>-1.9999999999997797E-4</v>
      </c>
      <c r="B62" s="32"/>
      <c r="C62" s="20">
        <f t="shared" si="8"/>
        <v>8</v>
      </c>
      <c r="D62" s="19">
        <f t="shared" si="6"/>
        <v>10.697789999999999</v>
      </c>
      <c r="E62" s="19">
        <f t="shared" si="6"/>
        <v>8.3726400000000005</v>
      </c>
      <c r="F62" s="19">
        <f t="shared" si="6"/>
        <v>7.80999</v>
      </c>
      <c r="G62" s="19">
        <f t="shared" si="6"/>
        <v>7.6809200000000004</v>
      </c>
      <c r="H62" s="19">
        <f t="shared" si="6"/>
        <v>7.5404999999999998</v>
      </c>
      <c r="I62" s="19">
        <f t="shared" si="6"/>
        <v>7.5047199999999998</v>
      </c>
      <c r="J62" s="19">
        <f t="shared" si="6"/>
        <v>7.3633300000000004</v>
      </c>
      <c r="K62" s="19">
        <f t="shared" si="7"/>
        <v>7.1944699999999999</v>
      </c>
      <c r="L62" s="19">
        <f t="shared" si="7"/>
        <v>6.91791</v>
      </c>
      <c r="M62" s="19">
        <f t="shared" si="7"/>
        <v>6.06792</v>
      </c>
      <c r="N62" s="19">
        <f t="shared" si="7"/>
        <v>4.6754800000000003</v>
      </c>
    </row>
    <row r="63" spans="1:19" s="25" customFormat="1" ht="10.5" customHeight="1" x14ac:dyDescent="0.2">
      <c r="A63" s="17">
        <f t="shared" si="5"/>
        <v>-1.9999999999997797E-4</v>
      </c>
      <c r="B63" s="35"/>
      <c r="C63" s="21">
        <f t="shared" si="8"/>
        <v>9</v>
      </c>
      <c r="D63" s="22">
        <f t="shared" si="6"/>
        <v>10.699450000000001</v>
      </c>
      <c r="E63" s="22">
        <f t="shared" si="6"/>
        <v>8.3737200000000005</v>
      </c>
      <c r="F63" s="22">
        <f t="shared" si="6"/>
        <v>7.8109400000000004</v>
      </c>
      <c r="G63" s="22">
        <f t="shared" si="6"/>
        <v>7.6818600000000004</v>
      </c>
      <c r="H63" s="22">
        <f t="shared" si="6"/>
        <v>7.5414300000000001</v>
      </c>
      <c r="I63" s="22">
        <f t="shared" si="6"/>
        <v>7.5056399999999996</v>
      </c>
      <c r="J63" s="22">
        <f t="shared" si="6"/>
        <v>7.3642300000000001</v>
      </c>
      <c r="K63" s="22">
        <f t="shared" si="7"/>
        <v>7.1953500000000004</v>
      </c>
      <c r="L63" s="22">
        <f t="shared" si="7"/>
        <v>6.9187599999999998</v>
      </c>
      <c r="M63" s="22">
        <f t="shared" si="7"/>
        <v>6.0686600000000004</v>
      </c>
      <c r="N63" s="22">
        <f t="shared" si="7"/>
        <v>4.67605</v>
      </c>
    </row>
    <row r="64" spans="1:19" s="25" customFormat="1" ht="10.5" customHeight="1" x14ac:dyDescent="0.2">
      <c r="A64" s="17">
        <f t="shared" si="5"/>
        <v>-1.9999999999997797E-4</v>
      </c>
      <c r="B64" s="35"/>
      <c r="C64" s="24">
        <f t="shared" si="8"/>
        <v>10</v>
      </c>
      <c r="D64" s="19">
        <f t="shared" si="6"/>
        <v>10.70111</v>
      </c>
      <c r="E64" s="19">
        <f t="shared" si="6"/>
        <v>8.3748000000000005</v>
      </c>
      <c r="F64" s="19">
        <f t="shared" si="6"/>
        <v>7.8118999999999996</v>
      </c>
      <c r="G64" s="19">
        <f t="shared" si="6"/>
        <v>7.6827899999999998</v>
      </c>
      <c r="H64" s="19">
        <f t="shared" si="6"/>
        <v>7.5423499999999999</v>
      </c>
      <c r="I64" s="19">
        <f t="shared" si="6"/>
        <v>7.5065499999999998</v>
      </c>
      <c r="J64" s="19">
        <f t="shared" si="6"/>
        <v>7.3651299999999997</v>
      </c>
      <c r="K64" s="19">
        <f t="shared" si="7"/>
        <v>7.1962299999999999</v>
      </c>
      <c r="L64" s="19">
        <f t="shared" si="7"/>
        <v>6.9196099999999996</v>
      </c>
      <c r="M64" s="19">
        <f t="shared" si="7"/>
        <v>6.0693999999999999</v>
      </c>
      <c r="N64" s="19">
        <f t="shared" si="7"/>
        <v>4.6766199999999998</v>
      </c>
    </row>
    <row r="65" spans="1:14" s="28" customFormat="1" ht="10.5" customHeight="1" x14ac:dyDescent="0.2">
      <c r="A65" s="29">
        <f t="shared" si="5"/>
        <v>-1.9999999999997797E-4</v>
      </c>
      <c r="B65" s="36"/>
      <c r="C65" s="24">
        <f t="shared" si="8"/>
        <v>11</v>
      </c>
      <c r="D65" s="19">
        <f t="shared" ref="D65:J74" si="9">ROUND(100000*LVT/D$50*((1+D$51/100)^((DAYS360(D$45,$L$2)+$C65-1)/360)*((1+$A65)^(($C65-15)/30)))/100000,5)</f>
        <v>10.702769999999999</v>
      </c>
      <c r="E65" s="19">
        <f t="shared" si="9"/>
        <v>8.3758800000000004</v>
      </c>
      <c r="F65" s="19">
        <f t="shared" si="9"/>
        <v>7.8128500000000001</v>
      </c>
      <c r="G65" s="19">
        <f t="shared" si="9"/>
        <v>7.6837299999999997</v>
      </c>
      <c r="H65" s="19">
        <f t="shared" si="9"/>
        <v>7.5432699999999997</v>
      </c>
      <c r="I65" s="19">
        <f t="shared" si="9"/>
        <v>7.5074699999999996</v>
      </c>
      <c r="J65" s="19">
        <f t="shared" si="9"/>
        <v>7.3660300000000003</v>
      </c>
      <c r="K65" s="19">
        <f t="shared" si="7"/>
        <v>7.1971100000000003</v>
      </c>
      <c r="L65" s="19">
        <f t="shared" si="7"/>
        <v>6.9204499999999998</v>
      </c>
      <c r="M65" s="19">
        <f t="shared" si="7"/>
        <v>6.0701499999999999</v>
      </c>
      <c r="N65" s="19">
        <f t="shared" si="7"/>
        <v>4.6771900000000004</v>
      </c>
    </row>
    <row r="66" spans="1:14" s="28" customFormat="1" ht="10.5" customHeight="1" x14ac:dyDescent="0.2">
      <c r="A66" s="29">
        <f t="shared" si="5"/>
        <v>-1.9999999999997797E-4</v>
      </c>
      <c r="B66" s="36"/>
      <c r="C66" s="21">
        <f t="shared" si="8"/>
        <v>12</v>
      </c>
      <c r="D66" s="22">
        <f t="shared" si="9"/>
        <v>10.70443</v>
      </c>
      <c r="E66" s="22">
        <f t="shared" si="9"/>
        <v>8.3769600000000004</v>
      </c>
      <c r="F66" s="22">
        <f t="shared" si="9"/>
        <v>7.8138100000000001</v>
      </c>
      <c r="G66" s="22">
        <f t="shared" si="9"/>
        <v>7.6846699999999997</v>
      </c>
      <c r="H66" s="22">
        <f t="shared" si="9"/>
        <v>7.5441900000000004</v>
      </c>
      <c r="I66" s="22">
        <f t="shared" si="9"/>
        <v>7.5083900000000003</v>
      </c>
      <c r="J66" s="22">
        <f t="shared" si="9"/>
        <v>7.36693</v>
      </c>
      <c r="K66" s="22">
        <f t="shared" si="7"/>
        <v>7.1979899999999999</v>
      </c>
      <c r="L66" s="22">
        <f t="shared" si="7"/>
        <v>6.9212999999999996</v>
      </c>
      <c r="M66" s="22">
        <f t="shared" si="7"/>
        <v>6.0708900000000003</v>
      </c>
      <c r="N66" s="22">
        <f t="shared" si="7"/>
        <v>4.6777699999999998</v>
      </c>
    </row>
    <row r="67" spans="1:14" s="28" customFormat="1" ht="10.5" customHeight="1" x14ac:dyDescent="0.2">
      <c r="A67" s="29">
        <f t="shared" si="5"/>
        <v>-1.9999999999997797E-4</v>
      </c>
      <c r="B67" s="36"/>
      <c r="C67" s="24">
        <f t="shared" si="8"/>
        <v>13</v>
      </c>
      <c r="D67" s="19">
        <f t="shared" si="9"/>
        <v>10.70609</v>
      </c>
      <c r="E67" s="19">
        <f t="shared" si="9"/>
        <v>8.3780400000000004</v>
      </c>
      <c r="F67" s="19">
        <f t="shared" si="9"/>
        <v>7.8147599999999997</v>
      </c>
      <c r="G67" s="19">
        <f t="shared" si="9"/>
        <v>7.6856099999999996</v>
      </c>
      <c r="H67" s="19">
        <f t="shared" si="9"/>
        <v>7.5451100000000002</v>
      </c>
      <c r="I67" s="19">
        <f t="shared" si="9"/>
        <v>7.5093100000000002</v>
      </c>
      <c r="J67" s="19">
        <f t="shared" si="9"/>
        <v>7.3678299999999997</v>
      </c>
      <c r="K67" s="19">
        <f t="shared" si="7"/>
        <v>7.1988700000000003</v>
      </c>
      <c r="L67" s="19">
        <f t="shared" si="7"/>
        <v>6.9221399999999997</v>
      </c>
      <c r="M67" s="19">
        <f t="shared" si="7"/>
        <v>6.0716299999999999</v>
      </c>
      <c r="N67" s="19">
        <f t="shared" si="7"/>
        <v>4.6783400000000004</v>
      </c>
    </row>
    <row r="68" spans="1:14" s="28" customFormat="1" ht="10.5" customHeight="1" x14ac:dyDescent="0.2">
      <c r="A68" s="30">
        <f t="shared" si="5"/>
        <v>-1.9999999999997797E-4</v>
      </c>
      <c r="B68" s="36"/>
      <c r="C68" s="24">
        <f t="shared" si="8"/>
        <v>14</v>
      </c>
      <c r="D68" s="19">
        <f t="shared" si="9"/>
        <v>10.707750000000001</v>
      </c>
      <c r="E68" s="19">
        <f t="shared" si="9"/>
        <v>8.3791200000000003</v>
      </c>
      <c r="F68" s="19">
        <f t="shared" si="9"/>
        <v>7.8157199999999998</v>
      </c>
      <c r="G68" s="19">
        <f t="shared" si="9"/>
        <v>7.6865500000000004</v>
      </c>
      <c r="H68" s="19">
        <f t="shared" si="9"/>
        <v>7.5460399999999996</v>
      </c>
      <c r="I68" s="19">
        <f t="shared" si="9"/>
        <v>7.5102200000000003</v>
      </c>
      <c r="J68" s="19">
        <f t="shared" si="9"/>
        <v>7.3687300000000002</v>
      </c>
      <c r="K68" s="19">
        <f t="shared" si="7"/>
        <v>7.1997499999999999</v>
      </c>
      <c r="L68" s="19">
        <f t="shared" si="7"/>
        <v>6.9229900000000004</v>
      </c>
      <c r="M68" s="19">
        <f t="shared" si="7"/>
        <v>6.0723700000000003</v>
      </c>
      <c r="N68" s="19">
        <f t="shared" si="7"/>
        <v>4.6789100000000001</v>
      </c>
    </row>
    <row r="69" spans="1:14" s="28" customFormat="1" ht="10.5" customHeight="1" x14ac:dyDescent="0.2">
      <c r="A69" s="30">
        <f t="shared" si="5"/>
        <v>-1.9999999999997797E-4</v>
      </c>
      <c r="B69" s="36"/>
      <c r="C69" s="21">
        <f t="shared" si="8"/>
        <v>15</v>
      </c>
      <c r="D69" s="22">
        <f t="shared" si="9"/>
        <v>10.70941</v>
      </c>
      <c r="E69" s="22">
        <f t="shared" si="9"/>
        <v>8.3802000000000003</v>
      </c>
      <c r="F69" s="22">
        <f t="shared" si="9"/>
        <v>7.8166700000000002</v>
      </c>
      <c r="G69" s="22">
        <f t="shared" si="9"/>
        <v>7.6874900000000004</v>
      </c>
      <c r="H69" s="22">
        <f t="shared" si="9"/>
        <v>7.5469600000000003</v>
      </c>
      <c r="I69" s="22">
        <f t="shared" si="9"/>
        <v>7.5111400000000001</v>
      </c>
      <c r="J69" s="22">
        <f t="shared" si="9"/>
        <v>7.3696299999999999</v>
      </c>
      <c r="K69" s="22">
        <f t="shared" si="7"/>
        <v>7.2006300000000003</v>
      </c>
      <c r="L69" s="22">
        <f t="shared" si="7"/>
        <v>6.9238400000000002</v>
      </c>
      <c r="M69" s="22">
        <f t="shared" si="7"/>
        <v>6.0731099999999998</v>
      </c>
      <c r="N69" s="22">
        <f t="shared" si="7"/>
        <v>4.6794799999999999</v>
      </c>
    </row>
    <row r="70" spans="1:14" s="28" customFormat="1" ht="10.5" customHeight="1" x14ac:dyDescent="0.2">
      <c r="A70" s="30">
        <f t="shared" si="5"/>
        <v>-1.9999999999997797E-4</v>
      </c>
      <c r="B70" s="36"/>
      <c r="C70" s="24">
        <f>C69+1</f>
        <v>16</v>
      </c>
      <c r="D70" s="19">
        <f t="shared" si="9"/>
        <v>10.711080000000001</v>
      </c>
      <c r="E70" s="19">
        <f t="shared" si="9"/>
        <v>8.3812800000000003</v>
      </c>
      <c r="F70" s="19">
        <f t="shared" si="9"/>
        <v>7.8176300000000003</v>
      </c>
      <c r="G70" s="19">
        <f t="shared" si="9"/>
        <v>7.6884300000000003</v>
      </c>
      <c r="H70" s="19">
        <f t="shared" si="9"/>
        <v>7.5478800000000001</v>
      </c>
      <c r="I70" s="19">
        <f t="shared" si="9"/>
        <v>7.51206</v>
      </c>
      <c r="J70" s="19">
        <f t="shared" si="9"/>
        <v>7.3705299999999996</v>
      </c>
      <c r="K70" s="19">
        <f t="shared" si="7"/>
        <v>7.2015099999999999</v>
      </c>
      <c r="L70" s="19">
        <f t="shared" si="7"/>
        <v>6.9246800000000004</v>
      </c>
      <c r="M70" s="19">
        <f t="shared" si="7"/>
        <v>6.0738599999999998</v>
      </c>
      <c r="N70" s="19">
        <f t="shared" si="7"/>
        <v>4.6800499999999996</v>
      </c>
    </row>
    <row r="71" spans="1:14" s="28" customFormat="1" ht="10.5" customHeight="1" x14ac:dyDescent="0.2">
      <c r="A71" s="30">
        <f t="shared" si="5"/>
        <v>-1.9999999999997797E-4</v>
      </c>
      <c r="B71" s="36"/>
      <c r="C71" s="24">
        <f t="shared" si="8"/>
        <v>17</v>
      </c>
      <c r="D71" s="19">
        <f t="shared" si="9"/>
        <v>10.71274</v>
      </c>
      <c r="E71" s="19">
        <f t="shared" si="9"/>
        <v>8.3823600000000003</v>
      </c>
      <c r="F71" s="19">
        <f t="shared" si="9"/>
        <v>7.8185900000000004</v>
      </c>
      <c r="G71" s="19">
        <f t="shared" si="9"/>
        <v>7.6893700000000003</v>
      </c>
      <c r="H71" s="19">
        <f t="shared" si="9"/>
        <v>7.5488</v>
      </c>
      <c r="I71" s="19">
        <f t="shared" si="9"/>
        <v>7.5129799999999998</v>
      </c>
      <c r="J71" s="19">
        <f t="shared" si="9"/>
        <v>7.3714300000000001</v>
      </c>
      <c r="K71" s="19">
        <f t="shared" si="7"/>
        <v>7.2023900000000003</v>
      </c>
      <c r="L71" s="19">
        <f t="shared" si="7"/>
        <v>6.9255300000000002</v>
      </c>
      <c r="M71" s="19">
        <f t="shared" si="7"/>
        <v>6.0746000000000002</v>
      </c>
      <c r="N71" s="19">
        <f t="shared" si="7"/>
        <v>4.6806299999999998</v>
      </c>
    </row>
    <row r="72" spans="1:14" s="28" customFormat="1" ht="10.5" customHeight="1" x14ac:dyDescent="0.2">
      <c r="A72" s="30">
        <f t="shared" si="5"/>
        <v>-1.9999999999997797E-4</v>
      </c>
      <c r="B72" s="36"/>
      <c r="C72" s="21">
        <f t="shared" si="8"/>
        <v>18</v>
      </c>
      <c r="D72" s="22">
        <f t="shared" si="9"/>
        <v>10.714399999999999</v>
      </c>
      <c r="E72" s="22">
        <f t="shared" si="9"/>
        <v>8.3834400000000002</v>
      </c>
      <c r="F72" s="22">
        <f t="shared" si="9"/>
        <v>7.8195399999999999</v>
      </c>
      <c r="G72" s="22">
        <f t="shared" si="9"/>
        <v>7.6903100000000002</v>
      </c>
      <c r="H72" s="22">
        <f t="shared" si="9"/>
        <v>7.5497300000000003</v>
      </c>
      <c r="I72" s="22">
        <f t="shared" si="9"/>
        <v>7.5138999999999996</v>
      </c>
      <c r="J72" s="22">
        <f t="shared" si="9"/>
        <v>7.3723299999999998</v>
      </c>
      <c r="K72" s="22">
        <f t="shared" si="7"/>
        <v>7.2032699999999998</v>
      </c>
      <c r="L72" s="22">
        <f t="shared" si="7"/>
        <v>6.92638</v>
      </c>
      <c r="M72" s="22">
        <f t="shared" si="7"/>
        <v>6.0753399999999997</v>
      </c>
      <c r="N72" s="22">
        <f t="shared" si="7"/>
        <v>4.6811999999999996</v>
      </c>
    </row>
    <row r="73" spans="1:14" s="28" customFormat="1" ht="10.5" customHeight="1" x14ac:dyDescent="0.2">
      <c r="A73" s="30">
        <f t="shared" si="5"/>
        <v>-1.9999999999997797E-4</v>
      </c>
      <c r="B73" s="36"/>
      <c r="C73" s="24">
        <f t="shared" si="8"/>
        <v>19</v>
      </c>
      <c r="D73" s="19">
        <f t="shared" si="9"/>
        <v>10.716060000000001</v>
      </c>
      <c r="E73" s="19">
        <f t="shared" si="9"/>
        <v>8.3845200000000002</v>
      </c>
      <c r="F73" s="19">
        <f t="shared" si="9"/>
        <v>7.8205</v>
      </c>
      <c r="G73" s="19">
        <f t="shared" si="9"/>
        <v>7.6912500000000001</v>
      </c>
      <c r="H73" s="19">
        <f t="shared" si="9"/>
        <v>7.5506500000000001</v>
      </c>
      <c r="I73" s="19">
        <f t="shared" si="9"/>
        <v>7.5148200000000003</v>
      </c>
      <c r="J73" s="19">
        <f t="shared" si="9"/>
        <v>7.3732300000000004</v>
      </c>
      <c r="K73" s="19">
        <f t="shared" si="7"/>
        <v>7.2041500000000003</v>
      </c>
      <c r="L73" s="19">
        <f t="shared" si="7"/>
        <v>6.9272200000000002</v>
      </c>
      <c r="M73" s="19">
        <f t="shared" si="7"/>
        <v>6.0760800000000001</v>
      </c>
      <c r="N73" s="19">
        <f t="shared" si="7"/>
        <v>4.6817700000000002</v>
      </c>
    </row>
    <row r="74" spans="1:14" s="28" customFormat="1" ht="10.5" customHeight="1" x14ac:dyDescent="0.2">
      <c r="A74" s="30">
        <f t="shared" si="5"/>
        <v>-2.0000000000000001E-4</v>
      </c>
      <c r="B74" s="36"/>
      <c r="C74" s="24">
        <f t="shared" si="8"/>
        <v>20</v>
      </c>
      <c r="D74" s="19">
        <f t="shared" si="9"/>
        <v>10.71773</v>
      </c>
      <c r="E74" s="19">
        <f t="shared" si="9"/>
        <v>8.3856000000000002</v>
      </c>
      <c r="F74" s="19">
        <f t="shared" si="9"/>
        <v>7.8214499999999996</v>
      </c>
      <c r="G74" s="19">
        <f t="shared" si="9"/>
        <v>7.6921900000000001</v>
      </c>
      <c r="H74" s="19">
        <f t="shared" si="9"/>
        <v>7.5515699999999999</v>
      </c>
      <c r="I74" s="19">
        <f t="shared" si="9"/>
        <v>7.5157299999999996</v>
      </c>
      <c r="J74" s="19">
        <f t="shared" si="9"/>
        <v>7.3741399999999997</v>
      </c>
      <c r="K74" s="19">
        <f t="shared" si="7"/>
        <v>7.2050299999999998</v>
      </c>
      <c r="L74" s="19">
        <f t="shared" si="7"/>
        <v>6.92807</v>
      </c>
      <c r="M74" s="19">
        <f t="shared" si="7"/>
        <v>6.0768300000000002</v>
      </c>
      <c r="N74" s="19">
        <f t="shared" si="7"/>
        <v>4.6823399999999999</v>
      </c>
    </row>
    <row r="75" spans="1:14" s="28" customFormat="1" ht="10.5" customHeight="1" x14ac:dyDescent="0.2">
      <c r="A75" s="30">
        <f t="shared" si="5"/>
        <v>-2.0000000000000001E-4</v>
      </c>
      <c r="B75" s="36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10.719390000000001</v>
      </c>
      <c r="E75" s="22">
        <f t="shared" si="10"/>
        <v>8.3866800000000001</v>
      </c>
      <c r="F75" s="22">
        <f t="shared" si="10"/>
        <v>7.8224099999999996</v>
      </c>
      <c r="G75" s="22">
        <f t="shared" si="10"/>
        <v>7.69313</v>
      </c>
      <c r="H75" s="22">
        <f t="shared" si="10"/>
        <v>7.5525000000000002</v>
      </c>
      <c r="I75" s="22">
        <f t="shared" si="10"/>
        <v>7.5166500000000003</v>
      </c>
      <c r="J75" s="22">
        <f t="shared" si="10"/>
        <v>7.3750400000000003</v>
      </c>
      <c r="K75" s="22">
        <f t="shared" si="7"/>
        <v>7.2059100000000003</v>
      </c>
      <c r="L75" s="22">
        <f t="shared" si="7"/>
        <v>6.9289199999999997</v>
      </c>
      <c r="M75" s="22">
        <f t="shared" si="7"/>
        <v>6.0775699999999997</v>
      </c>
      <c r="N75" s="22">
        <f t="shared" si="7"/>
        <v>4.6829200000000002</v>
      </c>
    </row>
    <row r="76" spans="1:14" s="28" customFormat="1" ht="10.5" customHeight="1" x14ac:dyDescent="0.2">
      <c r="A76" s="30">
        <f t="shared" si="5"/>
        <v>-2.0000000000000001E-4</v>
      </c>
      <c r="B76" s="36"/>
      <c r="C76" s="24">
        <f t="shared" si="8"/>
        <v>22</v>
      </c>
      <c r="D76" s="19">
        <f t="shared" si="10"/>
        <v>10.72105</v>
      </c>
      <c r="E76" s="19">
        <f t="shared" si="10"/>
        <v>8.3877600000000001</v>
      </c>
      <c r="F76" s="19">
        <f t="shared" si="10"/>
        <v>7.8233699999999997</v>
      </c>
      <c r="G76" s="19">
        <f t="shared" si="10"/>
        <v>7.69407</v>
      </c>
      <c r="H76" s="19">
        <f t="shared" si="10"/>
        <v>7.55342</v>
      </c>
      <c r="I76" s="19">
        <f t="shared" si="10"/>
        <v>7.5175700000000001</v>
      </c>
      <c r="J76" s="19">
        <f t="shared" si="10"/>
        <v>7.3759399999999999</v>
      </c>
      <c r="K76" s="19">
        <f t="shared" si="7"/>
        <v>7.2068000000000003</v>
      </c>
      <c r="L76" s="19">
        <f t="shared" si="7"/>
        <v>6.9297599999999999</v>
      </c>
      <c r="M76" s="19">
        <f t="shared" si="7"/>
        <v>6.0783100000000001</v>
      </c>
      <c r="N76" s="19">
        <f t="shared" si="7"/>
        <v>4.6834899999999999</v>
      </c>
    </row>
    <row r="77" spans="1:14" s="28" customFormat="1" ht="10.5" customHeight="1" x14ac:dyDescent="0.2">
      <c r="A77" s="30">
        <f t="shared" si="5"/>
        <v>-2.0000000000000001E-4</v>
      </c>
      <c r="B77" s="36"/>
      <c r="C77" s="24">
        <f t="shared" si="8"/>
        <v>23</v>
      </c>
      <c r="D77" s="19">
        <f t="shared" si="10"/>
        <v>10.722720000000001</v>
      </c>
      <c r="E77" s="19">
        <f t="shared" si="10"/>
        <v>8.3888400000000001</v>
      </c>
      <c r="F77" s="19">
        <f t="shared" si="10"/>
        <v>7.8243200000000002</v>
      </c>
      <c r="G77" s="19">
        <f t="shared" si="10"/>
        <v>7.6950099999999999</v>
      </c>
      <c r="H77" s="19">
        <f t="shared" si="10"/>
        <v>7.5543399999999998</v>
      </c>
      <c r="I77" s="19">
        <f t="shared" si="10"/>
        <v>7.5184899999999999</v>
      </c>
      <c r="J77" s="19">
        <f t="shared" si="10"/>
        <v>7.3768399999999996</v>
      </c>
      <c r="K77" s="19">
        <f t="shared" si="7"/>
        <v>7.2076799999999999</v>
      </c>
      <c r="L77" s="19">
        <f t="shared" si="7"/>
        <v>6.9306099999999997</v>
      </c>
      <c r="M77" s="19">
        <f t="shared" si="7"/>
        <v>6.0790600000000001</v>
      </c>
      <c r="N77" s="19">
        <f t="shared" si="7"/>
        <v>4.6840599999999997</v>
      </c>
    </row>
    <row r="78" spans="1:14" s="28" customFormat="1" ht="10.5" customHeight="1" x14ac:dyDescent="0.2">
      <c r="A78" s="30">
        <f t="shared" si="5"/>
        <v>-2.0000000000000001E-4</v>
      </c>
      <c r="B78" s="36"/>
      <c r="C78" s="21">
        <f t="shared" si="8"/>
        <v>24</v>
      </c>
      <c r="D78" s="22">
        <f t="shared" si="10"/>
        <v>10.72438</v>
      </c>
      <c r="E78" s="22">
        <f t="shared" si="10"/>
        <v>8.38992</v>
      </c>
      <c r="F78" s="22">
        <f t="shared" si="10"/>
        <v>7.8252800000000002</v>
      </c>
      <c r="G78" s="22">
        <f t="shared" si="10"/>
        <v>7.6959499999999998</v>
      </c>
      <c r="H78" s="22">
        <f t="shared" si="10"/>
        <v>7.5552700000000002</v>
      </c>
      <c r="I78" s="22">
        <f t="shared" si="10"/>
        <v>7.5194099999999997</v>
      </c>
      <c r="J78" s="22">
        <f t="shared" si="10"/>
        <v>7.3777400000000002</v>
      </c>
      <c r="K78" s="22">
        <f t="shared" si="7"/>
        <v>7.2085600000000003</v>
      </c>
      <c r="L78" s="22">
        <f t="shared" si="7"/>
        <v>6.9314600000000004</v>
      </c>
      <c r="M78" s="22">
        <f t="shared" si="7"/>
        <v>6.0797999999999996</v>
      </c>
      <c r="N78" s="22">
        <f t="shared" si="7"/>
        <v>4.6846300000000003</v>
      </c>
    </row>
    <row r="79" spans="1:14" s="28" customFormat="1" ht="10.5" customHeight="1" x14ac:dyDescent="0.2">
      <c r="A79" s="30">
        <f t="shared" si="5"/>
        <v>-2.0000000000000001E-4</v>
      </c>
      <c r="B79" s="36"/>
      <c r="C79" s="24">
        <f t="shared" si="8"/>
        <v>25</v>
      </c>
      <c r="D79" s="19">
        <f t="shared" si="10"/>
        <v>10.726050000000001</v>
      </c>
      <c r="E79" s="19">
        <f t="shared" si="10"/>
        <v>8.391</v>
      </c>
      <c r="F79" s="19">
        <f t="shared" si="10"/>
        <v>7.8262299999999998</v>
      </c>
      <c r="G79" s="19">
        <f t="shared" si="10"/>
        <v>7.6968899999999998</v>
      </c>
      <c r="H79" s="19">
        <f t="shared" si="10"/>
        <v>7.55619</v>
      </c>
      <c r="I79" s="19">
        <f t="shared" si="10"/>
        <v>7.5203300000000004</v>
      </c>
      <c r="J79" s="19">
        <f t="shared" si="10"/>
        <v>7.3786399999999999</v>
      </c>
      <c r="K79" s="19">
        <f t="shared" si="7"/>
        <v>7.2094399999999998</v>
      </c>
      <c r="L79" s="19">
        <f t="shared" si="7"/>
        <v>6.9322999999999997</v>
      </c>
      <c r="M79" s="19">
        <f t="shared" si="7"/>
        <v>6.0805400000000001</v>
      </c>
      <c r="N79" s="19">
        <f t="shared" si="7"/>
        <v>4.6852099999999997</v>
      </c>
    </row>
    <row r="80" spans="1:14" s="28" customFormat="1" ht="10.5" customHeight="1" x14ac:dyDescent="0.2">
      <c r="A80" s="30">
        <f t="shared" si="5"/>
        <v>-2.0000000000000001E-4</v>
      </c>
      <c r="B80" s="36"/>
      <c r="C80" s="24">
        <f t="shared" si="8"/>
        <v>26</v>
      </c>
      <c r="D80" s="19">
        <f t="shared" si="10"/>
        <v>10.72771</v>
      </c>
      <c r="E80" s="19">
        <f t="shared" si="10"/>
        <v>8.3920899999999996</v>
      </c>
      <c r="F80" s="19">
        <f t="shared" si="10"/>
        <v>7.8271899999999999</v>
      </c>
      <c r="G80" s="19">
        <f t="shared" si="10"/>
        <v>7.6978400000000002</v>
      </c>
      <c r="H80" s="19">
        <f t="shared" si="10"/>
        <v>7.5571099999999998</v>
      </c>
      <c r="I80" s="19">
        <f t="shared" si="10"/>
        <v>7.5212500000000002</v>
      </c>
      <c r="J80" s="19">
        <f t="shared" si="10"/>
        <v>7.3795500000000001</v>
      </c>
      <c r="K80" s="19">
        <f t="shared" si="7"/>
        <v>7.2103200000000003</v>
      </c>
      <c r="L80" s="19">
        <f t="shared" si="7"/>
        <v>6.9331500000000004</v>
      </c>
      <c r="M80" s="19">
        <f t="shared" si="7"/>
        <v>6.0812900000000001</v>
      </c>
      <c r="N80" s="19">
        <f t="shared" si="7"/>
        <v>4.6857800000000003</v>
      </c>
    </row>
    <row r="81" spans="1:14" s="28" customFormat="1" ht="10.5" customHeight="1" x14ac:dyDescent="0.2">
      <c r="A81" s="30">
        <f t="shared" si="5"/>
        <v>-2.0000000000000001E-4</v>
      </c>
      <c r="B81" s="36"/>
      <c r="C81" s="21">
        <f t="shared" si="8"/>
        <v>27</v>
      </c>
      <c r="D81" s="22">
        <f t="shared" si="10"/>
        <v>10.729380000000001</v>
      </c>
      <c r="E81" s="22">
        <f t="shared" si="10"/>
        <v>8.3931699999999996</v>
      </c>
      <c r="F81" s="22">
        <f t="shared" si="10"/>
        <v>7.8281499999999999</v>
      </c>
      <c r="G81" s="22">
        <f t="shared" si="10"/>
        <v>7.6987800000000002</v>
      </c>
      <c r="H81" s="22">
        <f t="shared" si="10"/>
        <v>7.5580400000000001</v>
      </c>
      <c r="I81" s="22">
        <f t="shared" si="10"/>
        <v>7.52217</v>
      </c>
      <c r="J81" s="22">
        <f t="shared" si="10"/>
        <v>7.3804499999999997</v>
      </c>
      <c r="K81" s="22">
        <f t="shared" si="7"/>
        <v>7.2111999999999998</v>
      </c>
      <c r="L81" s="22">
        <f t="shared" si="7"/>
        <v>6.9340000000000002</v>
      </c>
      <c r="M81" s="22">
        <f t="shared" si="7"/>
        <v>6.0820299999999996</v>
      </c>
      <c r="N81" s="22">
        <f t="shared" si="7"/>
        <v>4.68635</v>
      </c>
    </row>
    <row r="82" spans="1:14" s="28" customFormat="1" ht="10.5" customHeight="1" x14ac:dyDescent="0.2">
      <c r="A82" s="30">
        <f t="shared" si="5"/>
        <v>-2.0000000000000001E-4</v>
      </c>
      <c r="B82" s="36"/>
      <c r="C82" s="24">
        <f t="shared" si="8"/>
        <v>28</v>
      </c>
      <c r="D82" s="19">
        <f t="shared" si="10"/>
        <v>10.73104</v>
      </c>
      <c r="E82" s="19">
        <f t="shared" si="10"/>
        <v>8.3942499999999995</v>
      </c>
      <c r="F82" s="19">
        <f t="shared" si="10"/>
        <v>7.82911</v>
      </c>
      <c r="G82" s="19">
        <f t="shared" si="10"/>
        <v>7.6997200000000001</v>
      </c>
      <c r="H82" s="19">
        <f t="shared" si="10"/>
        <v>7.5589599999999999</v>
      </c>
      <c r="I82" s="19">
        <f t="shared" si="10"/>
        <v>7.5230899999999998</v>
      </c>
      <c r="J82" s="19">
        <f t="shared" si="10"/>
        <v>7.3813500000000003</v>
      </c>
      <c r="K82" s="19">
        <f t="shared" si="7"/>
        <v>7.2120800000000003</v>
      </c>
      <c r="L82" s="19">
        <f t="shared" si="7"/>
        <v>6.93485</v>
      </c>
      <c r="M82" s="19">
        <f t="shared" si="7"/>
        <v>6.08277</v>
      </c>
      <c r="N82" s="19">
        <f t="shared" si="7"/>
        <v>4.6869199999999998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ágúst 2017</vt:lpstr>
      <vt:lpstr>Dags_visit_naest</vt:lpstr>
      <vt:lpstr>LVT</vt:lpstr>
      <vt:lpstr>NVT</vt:lpstr>
      <vt:lpstr>'Verð ágúst 2017'!Print_Area</vt:lpstr>
      <vt:lpstr>'Verð ágúst 2017'!Print_Titles</vt:lpstr>
      <vt:lpstr>Verdb_raun</vt:lpstr>
      <vt:lpstr>verdbspa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Tinna Dögg Guðmundsdóttir</dc:creator>
  <cp:lastModifiedBy>Herdís Einarsdóttir</cp:lastModifiedBy>
  <dcterms:created xsi:type="dcterms:W3CDTF">2016-10-11T10:35:39Z</dcterms:created>
  <dcterms:modified xsi:type="dcterms:W3CDTF">2017-07-24T14:29:19Z</dcterms:modified>
</cp:coreProperties>
</file>