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4\"/>
    </mc:Choice>
  </mc:AlternateContent>
  <bookViews>
    <workbookView xWindow="-15" yWindow="165" windowWidth="15120" windowHeight="6240" activeTab="1"/>
  </bookViews>
  <sheets>
    <sheet name="Forsendur" sheetId="2" r:id="rId1"/>
    <sheet name="Verð nóvember 2014" sheetId="1" r:id="rId2"/>
  </sheets>
  <definedNames>
    <definedName name="Dags_visit_naest">'Verð nóvember 2014'!$A$14</definedName>
    <definedName name="LVT">'Verð nóvember 2014'!$C$9</definedName>
    <definedName name="NVT">'Verð nóvember 2014'!$C$10</definedName>
    <definedName name="NvtNæstaMánaðar">Forsendur!$D$4</definedName>
    <definedName name="NvtÞessaMánaðar">Forsendur!$C$4</definedName>
    <definedName name="_xlnm.Print_Area" localSheetId="1">'Verð nóvember 2014'!$B$7:$N$44,'Verð nóvember 2014'!$B$46:$N$82</definedName>
    <definedName name="_xlnm.Print_Titles" localSheetId="1">'Verð nóvember 2014'!$1:$5</definedName>
    <definedName name="TABLE" localSheetId="0">Forsendur!#REF!</definedName>
    <definedName name="TABLE_2" localSheetId="0">Forsendur!#REF!</definedName>
    <definedName name="Verdb_raun">'Verð nóvember 2014'!$C$14</definedName>
    <definedName name="verdbspa">'Verð nóvember 2014'!$C$13</definedName>
    <definedName name="VerðBólgaMánaðarins">Forsendur!$D$6</definedName>
    <definedName name="VerðBólguSpáSeðlabanka">Forsendur!$C$6</definedName>
  </definedNames>
  <calcPr calcId="152511"/>
</workbook>
</file>

<file path=xl/calcChain.xml><?xml version="1.0" encoding="utf-8"?>
<calcChain xmlns="http://schemas.openxmlformats.org/spreadsheetml/2006/main">
  <c r="D8" i="2" l="1"/>
  <c r="D5" i="2"/>
  <c r="B16" i="2" l="1"/>
  <c r="B17" i="2"/>
  <c r="B19" i="2" l="1"/>
  <c r="B20" i="2"/>
  <c r="B21" i="2"/>
  <c r="B22" i="2"/>
  <c r="B23" i="2"/>
  <c r="B24" i="2"/>
  <c r="B25" i="2"/>
  <c r="B26" i="2"/>
  <c r="B27" i="2"/>
  <c r="B28" i="2"/>
  <c r="B18" i="2"/>
  <c r="D6" i="2" l="1"/>
  <c r="D7" i="2" s="1"/>
  <c r="C5" i="2"/>
  <c r="C7" i="2" l="1"/>
  <c r="H1" i="1"/>
  <c r="L2" i="1" l="1"/>
  <c r="C6" i="2" l="1"/>
  <c r="C10" i="1" l="1"/>
  <c r="C13" i="1" l="1"/>
  <c r="A14" i="1"/>
  <c r="C9" i="1"/>
  <c r="C14" i="1"/>
  <c r="C53" i="1" s="1"/>
  <c r="C17" i="1"/>
  <c r="C18" i="1" s="1"/>
  <c r="C56" i="1"/>
  <c r="C57" i="1" s="1"/>
  <c r="L4" i="1"/>
  <c r="J4" i="1"/>
  <c r="J3" i="1"/>
  <c r="I1" i="1"/>
  <c r="C49" i="1"/>
  <c r="C48" i="1"/>
  <c r="B55" i="1"/>
  <c r="C52" i="1" l="1"/>
  <c r="F3" i="1"/>
  <c r="D4" i="1"/>
  <c r="A56" i="1"/>
  <c r="A55" i="1"/>
  <c r="B14" i="1"/>
  <c r="B53" i="1" s="1"/>
  <c r="A17" i="1"/>
  <c r="C19" i="1"/>
  <c r="A18" i="1"/>
  <c r="C58" i="1"/>
  <c r="A57" i="1"/>
  <c r="A16" i="1"/>
  <c r="A19" i="1" l="1"/>
  <c r="C20" i="1"/>
  <c r="C59" i="1"/>
  <c r="A58" i="1"/>
  <c r="C60" i="1" l="1"/>
  <c r="A59" i="1"/>
  <c r="C21" i="1"/>
  <c r="A20" i="1"/>
  <c r="A21" i="1" l="1"/>
  <c r="C22" i="1"/>
  <c r="C61" i="1"/>
  <c r="A60" i="1"/>
  <c r="C62" i="1" l="1"/>
  <c r="A61" i="1"/>
  <c r="C23" i="1"/>
  <c r="A22" i="1"/>
  <c r="A23" i="1" l="1"/>
  <c r="C24" i="1"/>
  <c r="A62" i="1"/>
  <c r="C63" i="1"/>
  <c r="C25" i="1" l="1"/>
  <c r="A24" i="1"/>
  <c r="C64" i="1"/>
  <c r="A63" i="1"/>
  <c r="A64" i="1" l="1"/>
  <c r="C65" i="1"/>
  <c r="A25" i="1"/>
  <c r="C26" i="1"/>
  <c r="C66" i="1" l="1"/>
  <c r="A65" i="1"/>
  <c r="C27" i="1"/>
  <c r="A26" i="1"/>
  <c r="A27" i="1" l="1"/>
  <c r="C28" i="1"/>
  <c r="A66" i="1"/>
  <c r="C67" i="1"/>
  <c r="C68" i="1" l="1"/>
  <c r="A67" i="1"/>
  <c r="A28" i="1"/>
  <c r="C29" i="1"/>
  <c r="C69" i="1" l="1"/>
  <c r="A68" i="1"/>
  <c r="A29" i="1"/>
  <c r="C30" i="1"/>
  <c r="C70" i="1" l="1"/>
  <c r="A69" i="1"/>
  <c r="A30" i="1"/>
  <c r="C31" i="1"/>
  <c r="A31" i="1" l="1"/>
  <c r="C32" i="1"/>
  <c r="A70" i="1"/>
  <c r="C71" i="1"/>
  <c r="A71" i="1" l="1"/>
  <c r="C72" i="1"/>
  <c r="A32" i="1"/>
  <c r="C33" i="1"/>
  <c r="A33" i="1" l="1"/>
  <c r="C34" i="1"/>
  <c r="A72" i="1"/>
  <c r="C73" i="1"/>
  <c r="A73" i="1" l="1"/>
  <c r="C74" i="1"/>
  <c r="A34" i="1"/>
  <c r="C35" i="1"/>
  <c r="A35" i="1" l="1"/>
  <c r="C36" i="1"/>
  <c r="A74" i="1"/>
  <c r="C75" i="1"/>
  <c r="A75" i="1" l="1"/>
  <c r="C76" i="1"/>
  <c r="A36" i="1"/>
  <c r="C37" i="1"/>
  <c r="A37" i="1" l="1"/>
  <c r="C38" i="1"/>
  <c r="C39" i="1" s="1"/>
  <c r="A76" i="1"/>
  <c r="C77" i="1"/>
  <c r="A77" i="1" l="1"/>
  <c r="C78" i="1"/>
  <c r="A38" i="1"/>
  <c r="A39" i="1" l="1"/>
  <c r="C40" i="1"/>
  <c r="A78" i="1"/>
  <c r="C79" i="1"/>
  <c r="A40" i="1" l="1"/>
  <c r="C41" i="1"/>
  <c r="A79" i="1"/>
  <c r="C80" i="1"/>
  <c r="A41" i="1" l="1"/>
  <c r="C42" i="1"/>
  <c r="A80" i="1"/>
  <c r="C81" i="1"/>
  <c r="A42" i="1" l="1"/>
  <c r="C43" i="1"/>
  <c r="A81" i="1"/>
  <c r="C82" i="1"/>
  <c r="A43" i="1" l="1"/>
  <c r="A82" i="1"/>
</calcChain>
</file>

<file path=xl/sharedStrings.xml><?xml version="1.0" encoding="utf-8"?>
<sst xmlns="http://schemas.openxmlformats.org/spreadsheetml/2006/main" count="50" uniqueCount="44">
  <si>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</si>
  <si>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</si>
  <si>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</si>
  <si>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</si>
  <si>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</si>
  <si>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</si>
  <si>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</si>
  <si>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</si>
  <si>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</si>
  <si>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</si>
  <si>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</si>
  <si>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</si>
  <si>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</si>
  <si>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</si>
  <si>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</si>
  <si>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</si>
  <si>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</si>
  <si>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</si>
  <si>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</si>
  <si>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</si>
  <si>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</si>
  <si>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</si>
  <si>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</si>
  <si>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</si>
  <si>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</si>
  <si>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</si>
  <si>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</si>
  <si>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Lánskjaravísitala</t>
  </si>
  <si>
    <t>Neysluvísitala</t>
  </si>
  <si>
    <t>Reikniskjalið er verndað gegn breytingum öðrum en "Forsendum" og</t>
  </si>
  <si>
    <t>Útreikningur nýs mánaðar er reiknaður og vistaður undir heitinu "man" í möppu fyrir viðkomandi ár.</t>
  </si>
  <si>
    <t>Vísitölur til útreiknings frá 1 næsta mánaðar skráð þegar hún er birt og hefur þá áhrif á útreikning verðstuðla.</t>
  </si>
  <si>
    <t>Verðb</t>
  </si>
  <si>
    <t>stuðull</t>
  </si>
  <si>
    <t xml:space="preserve">       Reiknað verð Húsbréfa í</t>
  </si>
  <si>
    <t>Verðbólguspá:</t>
  </si>
  <si>
    <t>Reiknidagsetning (þ.e. útreikningur gildir frá)</t>
  </si>
  <si>
    <t>Birtingaráætlun Hagstofunnar...</t>
  </si>
  <si>
    <t>Húsbréfaflokkur:</t>
  </si>
  <si>
    <t>Áætluð birting vísitölu í næsta mánuði:</t>
  </si>
  <si>
    <t>Vextir innan mánaðar</t>
  </si>
  <si>
    <t>01/1 og 2</t>
  </si>
  <si>
    <t>e</t>
  </si>
  <si>
    <r>
      <t xml:space="preserve">er lykilorðið á vernduninni </t>
    </r>
    <r>
      <rPr>
        <i/>
        <sz val="10"/>
        <rFont val="Arial"/>
        <family val="2"/>
      </rPr>
      <t>Fjarstyring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</si>
</sst>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00000"/>
    <numFmt numFmtId="165" formatCode="0.0"/>
    <numFmt numFmtId="166" formatCode="d\-mmm\-yyyy"/>
    <numFmt numFmtId="167" formatCode="dd/mmm/yyyy"/>
    <numFmt numFmtId="168" formatCode="mmmm"/>
    <numFmt numFmtId="169" formatCode="mmmm\ \ \ \ yyyy"/>
    <numFmt numFmtId="170" formatCode="yyyy"/>
    <numFmt numFmtId="171" formatCode="&quot;Dagnr.&quot;dd"/>
    <numFmt numFmtId="172" formatCode="dddd"/>
    <numFmt numFmtId="173" formatCode="dd/\ \ mmmm"/>
    <numFmt numFmtId="174" formatCode="0.00000"/>
  </numFmts>
  <fonts count="15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left" wrapText="1"/>
    </xf>
    <xf numFmtId="170" fontId="4" fillId="0" borderId="0" xfId="0" applyNumberFormat="1" applyFont="1" applyAlignment="1">
      <alignment horizontal="left" wrapText="1"/>
    </xf>
    <xf numFmtId="0" fontId="7" fillId="0" borderId="0" xfId="0" applyFont="1"/>
    <xf numFmtId="17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71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174" fontId="3" fillId="0" borderId="11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/>
    <xf numFmtId="0" fontId="3" fillId="0" borderId="6" xfId="0" applyFont="1" applyFill="1" applyBorder="1" applyAlignment="1">
      <alignment horizontal="center"/>
    </xf>
    <xf numFmtId="10" fontId="3" fillId="0" borderId="0" xfId="1" applyNumberFormat="1" applyFont="1"/>
    <xf numFmtId="0" fontId="3" fillId="0" borderId="7" xfId="0" applyFont="1" applyFill="1" applyBorder="1" applyAlignment="1">
      <alignment horizontal="center"/>
    </xf>
    <xf numFmtId="169" fontId="3" fillId="0" borderId="3" xfId="0" applyNumberFormat="1" applyFont="1" applyBorder="1" applyAlignment="1">
      <alignment horizontal="center"/>
    </xf>
    <xf numFmtId="167" fontId="8" fillId="0" borderId="7" xfId="0" applyNumberFormat="1" applyFont="1" applyBorder="1" applyAlignment="1">
      <alignment horizontal="center" wrapText="1"/>
    </xf>
    <xf numFmtId="0" fontId="9" fillId="0" borderId="0" xfId="0" applyFont="1"/>
    <xf numFmtId="10" fontId="3" fillId="0" borderId="12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10" fillId="0" borderId="9" xfId="0" applyFont="1" applyBorder="1"/>
    <xf numFmtId="0" fontId="3" fillId="0" borderId="8" xfId="0" applyFont="1" applyBorder="1"/>
    <xf numFmtId="173" fontId="11" fillId="0" borderId="1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72" fontId="13" fillId="0" borderId="0" xfId="0" applyNumberFormat="1" applyFont="1" applyAlignment="1">
      <alignment horizontal="left" vertical="top" wrapText="1"/>
    </xf>
    <xf numFmtId="16" fontId="4" fillId="0" borderId="0" xfId="0" applyNumberFormat="1" applyFont="1"/>
    <xf numFmtId="165" fontId="3" fillId="0" borderId="7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152400</xdr:rowOff>
        </xdr:from>
        <xdr:to>
          <xdr:col>1</xdr:col>
          <xdr:colOff>133350</xdr:colOff>
          <xdr:row>0</xdr:row>
          <xdr:rowOff>895350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topLeftCell="A4" workbookViewId="0">
      <selection activeCell="D9" sqref="D9"/>
    </sheetView>
  </sheetViews>
  <sheetFormatPr defaultRowHeight="12.75" x14ac:dyDescent="0.2"/>
  <cols>
    <col min="1" max="1" width="20.140625" style="1" customWidth="1"/>
    <col min="2" max="2" width="18.28515625" style="1" customWidth="1"/>
    <col min="3" max="3" width="15.7109375" style="1" customWidth="1"/>
    <col min="4" max="4" width="26.140625" style="1" customWidth="1"/>
    <col min="5" max="5" width="29.7109375" style="1" customWidth="1"/>
    <col min="6" max="10" width="15.7109375" style="1" customWidth="1"/>
    <col min="11" max="16384" width="9.140625" style="1"/>
  </cols>
  <sheetData>
    <row r="1" spans="1:5" ht="75" customHeight="1" thickBot="1" x14ac:dyDescent="0.25">
      <c r="A1" s="37"/>
      <c r="B1" s="38"/>
      <c r="C1" s="38"/>
      <c r="D1" s="37"/>
    </row>
    <row r="2" spans="1:5" ht="60" customHeight="1" thickBot="1" x14ac:dyDescent="0.25">
      <c r="B2" s="39" t="s">
        <v>36</v>
      </c>
      <c r="C2" s="46">
        <v>41944</v>
      </c>
      <c r="D2" s="40" t="s">
        <v>31</v>
      </c>
    </row>
    <row r="3" spans="1:5" ht="18" customHeight="1" x14ac:dyDescent="0.2">
      <c r="B3" s="41" t="s">
        <v>27</v>
      </c>
      <c r="C3" s="42">
        <v>8344</v>
      </c>
      <c r="D3" s="42">
        <v>8356</v>
      </c>
      <c r="E3" s="43"/>
    </row>
    <row r="4" spans="1:5" ht="17.25" customHeight="1" thickBot="1" x14ac:dyDescent="0.25">
      <c r="B4" s="41" t="s">
        <v>28</v>
      </c>
      <c r="C4" s="44">
        <v>422.6</v>
      </c>
      <c r="D4" s="57">
        <v>423.2</v>
      </c>
    </row>
    <row r="5" spans="1:5" ht="55.5" customHeight="1" thickBot="1" x14ac:dyDescent="0.3">
      <c r="B5" s="39"/>
      <c r="C5" s="45">
        <f>C2</f>
        <v>41944</v>
      </c>
      <c r="D5" s="46">
        <f>+C26</f>
        <v>41941</v>
      </c>
      <c r="E5" s="47"/>
    </row>
    <row r="6" spans="1:5" ht="17.25" customHeight="1" thickBot="1" x14ac:dyDescent="0.25">
      <c r="B6" s="41"/>
      <c r="C6" s="48">
        <f>IF(NvtNæstaMánaðar&gt;0,ROUND((NvtNæstaMánaðar/NvtÞessaMánaðar)^12 - 1,5),"")</f>
        <v>1.7170000000000001E-2</v>
      </c>
      <c r="D6" s="48">
        <f>IF(NvtNæstaMánaðar&gt;0,ROUND((NvtNæstaMánaðar/NvtÞessaMánaðar)^12 - 1,5),"")</f>
        <v>1.7170000000000001E-2</v>
      </c>
    </row>
    <row r="7" spans="1:5" ht="30" customHeight="1" thickBot="1" x14ac:dyDescent="0.25">
      <c r="B7" s="39" t="s">
        <v>40</v>
      </c>
      <c r="C7" s="49">
        <f>IF(VerðBólgaMánaðarins&lt;&gt;"",ROUND((1+VerðBólgaMánaðarins) ^ (1/12),4) - 1,"")</f>
        <v>1.4000000000000679E-3</v>
      </c>
      <c r="D7" s="49">
        <f>IF(VerðBólgaMánaðarins&lt;&gt;"",ROUND((1+VerðBólgaMánaðarins) ^ (1/12),4) - 1,"")</f>
        <v>1.4000000000000679E-3</v>
      </c>
      <c r="E7" s="43"/>
    </row>
    <row r="8" spans="1:5" ht="26.25" customHeight="1" thickBot="1" x14ac:dyDescent="0.25">
      <c r="B8" s="50" t="s">
        <v>39</v>
      </c>
      <c r="C8" s="51"/>
      <c r="D8" s="52">
        <f>+C27</f>
        <v>41969</v>
      </c>
    </row>
    <row r="9" spans="1:5" ht="24.75" customHeight="1" x14ac:dyDescent="0.2">
      <c r="B9" s="1" t="s">
        <v>29</v>
      </c>
    </row>
    <row r="10" spans="1:5" x14ac:dyDescent="0.2">
      <c r="B10" s="1" t="s">
        <v>43</v>
      </c>
      <c r="D10" s="1" t="s">
        <v>42</v>
      </c>
    </row>
    <row r="11" spans="1:5" x14ac:dyDescent="0.2">
      <c r="B11" s="1" t="s">
        <v>30</v>
      </c>
    </row>
    <row r="15" spans="1:5" ht="15" x14ac:dyDescent="0.25">
      <c r="B15" s="53" t="s">
        <v>37</v>
      </c>
      <c r="C15" s="54"/>
    </row>
    <row r="16" spans="1:5" ht="15" x14ac:dyDescent="0.2">
      <c r="B16" s="55">
        <f t="shared" ref="B16:B17" si="0">+C16</f>
        <v>41628</v>
      </c>
      <c r="C16" s="56">
        <v>41628</v>
      </c>
    </row>
    <row r="17" spans="2:3" ht="15" x14ac:dyDescent="0.2">
      <c r="B17" s="55">
        <f t="shared" si="0"/>
        <v>41669</v>
      </c>
      <c r="C17" s="56">
        <v>41669</v>
      </c>
    </row>
    <row r="18" spans="2:3" ht="15" x14ac:dyDescent="0.2">
      <c r="B18" s="55">
        <f>+C18</f>
        <v>41697</v>
      </c>
      <c r="C18" s="56">
        <v>41697</v>
      </c>
    </row>
    <row r="19" spans="2:3" ht="15" x14ac:dyDescent="0.2">
      <c r="B19" s="55">
        <f t="shared" ref="B19:B28" si="1">+C19</f>
        <v>41724</v>
      </c>
      <c r="C19" s="56">
        <v>41724</v>
      </c>
    </row>
    <row r="20" spans="2:3" ht="15" x14ac:dyDescent="0.2">
      <c r="B20" s="55">
        <f t="shared" si="1"/>
        <v>41758</v>
      </c>
      <c r="C20" s="56">
        <v>41758</v>
      </c>
    </row>
    <row r="21" spans="2:3" ht="15" x14ac:dyDescent="0.2">
      <c r="B21" s="55">
        <f t="shared" si="1"/>
        <v>41787</v>
      </c>
      <c r="C21" s="56">
        <v>41787</v>
      </c>
    </row>
    <row r="22" spans="2:3" ht="15" x14ac:dyDescent="0.2">
      <c r="B22" s="55">
        <f t="shared" si="1"/>
        <v>41817</v>
      </c>
      <c r="C22" s="56">
        <v>41817</v>
      </c>
    </row>
    <row r="23" spans="2:3" ht="15" x14ac:dyDescent="0.2">
      <c r="B23" s="55">
        <f t="shared" si="1"/>
        <v>41843</v>
      </c>
      <c r="C23" s="56">
        <v>41843</v>
      </c>
    </row>
    <row r="24" spans="2:3" ht="15" x14ac:dyDescent="0.2">
      <c r="B24" s="55">
        <f t="shared" si="1"/>
        <v>41878</v>
      </c>
      <c r="C24" s="56">
        <v>41878</v>
      </c>
    </row>
    <row r="25" spans="2:3" ht="15" x14ac:dyDescent="0.2">
      <c r="B25" s="55">
        <f t="shared" si="1"/>
        <v>41907</v>
      </c>
      <c r="C25" s="56">
        <v>41907</v>
      </c>
    </row>
    <row r="26" spans="2:3" ht="15" x14ac:dyDescent="0.2">
      <c r="B26" s="55">
        <f t="shared" si="1"/>
        <v>41941</v>
      </c>
      <c r="C26" s="56">
        <v>41941</v>
      </c>
    </row>
    <row r="27" spans="2:3" ht="15" x14ac:dyDescent="0.2">
      <c r="B27" s="55">
        <f t="shared" si="1"/>
        <v>41969</v>
      </c>
      <c r="C27" s="56">
        <v>41969</v>
      </c>
    </row>
    <row r="28" spans="2:3" ht="15" x14ac:dyDescent="0.2">
      <c r="B28" s="55">
        <f t="shared" si="1"/>
        <v>41992</v>
      </c>
      <c r="C28" s="56">
        <v>41992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0</xdr:col>
                <xdr:colOff>276225</xdr:colOff>
                <xdr:row>0</xdr:row>
                <xdr:rowOff>152400</xdr:rowOff>
              </from>
              <to>
                <xdr:col>1</xdr:col>
                <xdr:colOff>133350</xdr:colOff>
                <xdr:row>0</xdr:row>
                <xdr:rowOff>895350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C44" workbookViewId="0">
      <selection activeCell="G61" sqref="G61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34</v>
      </c>
      <c r="H1" s="22">
        <f>Forsendur!$C$2</f>
        <v>41944</v>
      </c>
      <c r="I1" s="23">
        <f>Forsendur!$C$2</f>
        <v>41944</v>
      </c>
    </row>
    <row r="2" spans="1:14" ht="15" customHeight="1" thickBot="1" x14ac:dyDescent="0.25">
      <c r="K2" s="2" t="s">
        <v>24</v>
      </c>
      <c r="L2" s="3">
        <f>Forsendur!C2</f>
        <v>41944</v>
      </c>
    </row>
    <row r="3" spans="1:14" ht="18.75" customHeight="1" thickTop="1" x14ac:dyDescent="0.2">
      <c r="F3" s="24" t="str">
        <f>IF(AND(Forsendur!D4&gt;0,Forsendur!D5=""),"&gt;&gt;&gt; Ath  Ath &lt;&lt;&lt;","")</f>
        <v/>
      </c>
      <c r="J3" s="1" t="str">
        <f>IF(Forsendur!D4&gt;0,"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4" t="str">
        <f>IF(AND(Forsendur!D4&gt;0,Forsendur!D5=""),"&gt;&gt;&gt; Það vantar dags vísitölu í  forsendur &lt;&lt;&lt;","")</f>
        <v/>
      </c>
      <c r="J4" s="1" t="str">
        <f>IF(Forsendur!D4&gt;0,"","      Áætluð birting vísitölu er")</f>
        <v/>
      </c>
      <c r="L4" s="25" t="str">
        <f>IF(Forsendur!D4&gt;0,"",Forsendur!D8)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38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f>Forsendur!C3</f>
        <v>8344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f>Forsendur!C4</f>
        <v>422.6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32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33</v>
      </c>
      <c r="B13" s="1" t="s">
        <v>35</v>
      </c>
      <c r="C13" s="7">
        <f>Forsendur!C7</f>
        <v>1.4000000000000679E-3</v>
      </c>
      <c r="D13" s="8"/>
      <c r="N13" s="27"/>
    </row>
    <row r="14" spans="1:14" ht="11.1" customHeight="1" x14ac:dyDescent="0.2">
      <c r="A14" s="28">
        <f>IF(DAY(Forsendur!D5)&lt;1,32,DAY(Forsendur!D5))</f>
        <v>29</v>
      </c>
      <c r="B14" s="1" t="str">
        <f>IF(C14&lt;0,"Lækkun vísitölu","Hækkun vísitölu")</f>
        <v>Hækkun vísitölu</v>
      </c>
      <c r="C14" s="7">
        <f>IF(AND(Forsendur!D3&gt;0,Forsendur!D4&gt;0),ROUND(Forsendur!D4/Forsendur!C4-1,4),0)</f>
        <v>1.4E-3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>IF(Dags_visit_naest&gt;C16,verdbspa,Verdb_raun)</f>
        <v>1.4000000000000679E-3</v>
      </c>
      <c r="B16" s="29" t="s">
        <v>26</v>
      </c>
      <c r="C16" s="4">
        <v>1</v>
      </c>
      <c r="D16" s="30">
        <v>12.50027</v>
      </c>
      <c r="E16" s="30">
        <v>11.036210000000001</v>
      </c>
      <c r="F16" s="30">
        <v>11.46557</v>
      </c>
      <c r="G16" s="30">
        <v>11.2362</v>
      </c>
      <c r="H16" s="30">
        <v>10.65752</v>
      </c>
      <c r="I16" s="30">
        <v>9.9980499999999992</v>
      </c>
      <c r="J16" s="30">
        <v>9.8473000000000006</v>
      </c>
      <c r="K16" s="30">
        <v>9.6927599999999998</v>
      </c>
      <c r="L16" s="30">
        <v>9.4063700000000008</v>
      </c>
      <c r="M16" s="30">
        <v>9.2111900000000002</v>
      </c>
      <c r="N16" s="30">
        <v>8.9265299999999996</v>
      </c>
    </row>
    <row r="17" spans="1:14" ht="10.5" customHeight="1" x14ac:dyDescent="0.2">
      <c r="A17" s="9">
        <f t="shared" ref="A17:A43" si="0">IF(Dags_visit_naest&gt;C17,verdbspa,Verdb_raun)</f>
        <v>1.4000000000000679E-3</v>
      </c>
      <c r="B17" s="10"/>
      <c r="C17" s="4">
        <f t="shared" ref="C17:C43" si="1">C16+1</f>
        <v>2</v>
      </c>
      <c r="D17" s="30">
        <v>12.502800000000001</v>
      </c>
      <c r="E17" s="30">
        <v>11.03843</v>
      </c>
      <c r="F17" s="30">
        <v>11.46796</v>
      </c>
      <c r="G17" s="30">
        <v>11.23855</v>
      </c>
      <c r="H17" s="30">
        <v>10.659739999999999</v>
      </c>
      <c r="I17" s="30">
        <v>10.00014</v>
      </c>
      <c r="J17" s="30">
        <v>9.8493499999999994</v>
      </c>
      <c r="K17" s="30">
        <v>9.6947799999999997</v>
      </c>
      <c r="L17" s="30">
        <v>9.4083299999999994</v>
      </c>
      <c r="M17" s="30">
        <v>9.2131100000000004</v>
      </c>
      <c r="N17" s="30">
        <v>8.9283900000000003</v>
      </c>
    </row>
    <row r="18" spans="1:14" ht="10.5" customHeight="1" x14ac:dyDescent="0.2">
      <c r="A18" s="9">
        <f t="shared" si="0"/>
        <v>1.4000000000000679E-3</v>
      </c>
      <c r="B18" s="10"/>
      <c r="C18" s="31">
        <f t="shared" si="1"/>
        <v>3</v>
      </c>
      <c r="D18" s="32">
        <v>12.505319999999999</v>
      </c>
      <c r="E18" s="32">
        <v>11.040660000000001</v>
      </c>
      <c r="F18" s="32">
        <v>11.47035</v>
      </c>
      <c r="G18" s="32">
        <v>11.24089</v>
      </c>
      <c r="H18" s="32">
        <v>10.661960000000001</v>
      </c>
      <c r="I18" s="32">
        <v>10.002219999999999</v>
      </c>
      <c r="J18" s="32">
        <v>9.8514099999999996</v>
      </c>
      <c r="K18" s="32">
        <v>9.6967999999999996</v>
      </c>
      <c r="L18" s="32">
        <v>9.4102899999999998</v>
      </c>
      <c r="M18" s="32">
        <v>9.2150400000000001</v>
      </c>
      <c r="N18" s="32">
        <v>8.9302499999999991</v>
      </c>
    </row>
    <row r="19" spans="1:14" ht="10.5" customHeight="1" x14ac:dyDescent="0.2">
      <c r="A19" s="9">
        <f t="shared" si="0"/>
        <v>1.4000000000000679E-3</v>
      </c>
      <c r="B19" s="10"/>
      <c r="C19" s="4">
        <f t="shared" si="1"/>
        <v>4</v>
      </c>
      <c r="D19" s="30">
        <v>12.507849999999999</v>
      </c>
      <c r="E19" s="30">
        <v>11.04289</v>
      </c>
      <c r="F19" s="30">
        <v>11.47274</v>
      </c>
      <c r="G19" s="30">
        <v>11.243230000000001</v>
      </c>
      <c r="H19" s="30">
        <v>10.66419</v>
      </c>
      <c r="I19" s="30">
        <v>10.00431</v>
      </c>
      <c r="J19" s="30">
        <v>9.8534600000000001</v>
      </c>
      <c r="K19" s="30">
        <v>9.6988199999999996</v>
      </c>
      <c r="L19" s="30">
        <v>9.4122599999999998</v>
      </c>
      <c r="M19" s="30">
        <v>9.2169600000000003</v>
      </c>
      <c r="N19" s="30">
        <v>8.9321099999999998</v>
      </c>
    </row>
    <row r="20" spans="1:14" ht="10.5" customHeight="1" x14ac:dyDescent="0.2">
      <c r="A20" s="9">
        <f t="shared" si="0"/>
        <v>1.4000000000000679E-3</v>
      </c>
      <c r="B20" s="10"/>
      <c r="C20" s="4">
        <f t="shared" si="1"/>
        <v>5</v>
      </c>
      <c r="D20" s="30">
        <v>12.51038</v>
      </c>
      <c r="E20" s="30">
        <v>11.045120000000001</v>
      </c>
      <c r="F20" s="30">
        <v>11.47513</v>
      </c>
      <c r="G20" s="30">
        <v>11.24558</v>
      </c>
      <c r="H20" s="30">
        <v>10.666410000000001</v>
      </c>
      <c r="I20" s="30">
        <v>10.00639</v>
      </c>
      <c r="J20" s="30">
        <v>9.8555100000000007</v>
      </c>
      <c r="K20" s="30">
        <v>9.7008500000000009</v>
      </c>
      <c r="L20" s="30">
        <v>9.4142200000000003</v>
      </c>
      <c r="M20" s="30">
        <v>9.2188800000000004</v>
      </c>
      <c r="N20" s="30">
        <v>8.93398</v>
      </c>
    </row>
    <row r="21" spans="1:14" s="13" customFormat="1" ht="10.5" customHeight="1" x14ac:dyDescent="0.2">
      <c r="A21" s="11">
        <f t="shared" si="0"/>
        <v>1.4000000000000679E-3</v>
      </c>
      <c r="B21" s="12"/>
      <c r="C21" s="31">
        <f t="shared" si="1"/>
        <v>6</v>
      </c>
      <c r="D21" s="32">
        <v>12.5129</v>
      </c>
      <c r="E21" s="32">
        <v>11.04735</v>
      </c>
      <c r="F21" s="32">
        <v>11.47753</v>
      </c>
      <c r="G21" s="32">
        <v>11.247920000000001</v>
      </c>
      <c r="H21" s="32">
        <v>10.66863</v>
      </c>
      <c r="I21" s="32">
        <v>10.00848</v>
      </c>
      <c r="J21" s="32">
        <v>9.8575700000000008</v>
      </c>
      <c r="K21" s="32">
        <v>9.7028700000000008</v>
      </c>
      <c r="L21" s="32">
        <v>9.4161800000000007</v>
      </c>
      <c r="M21" s="32">
        <v>9.2208000000000006</v>
      </c>
      <c r="N21" s="32">
        <v>8.9358400000000007</v>
      </c>
    </row>
    <row r="22" spans="1:14" ht="10.5" customHeight="1" x14ac:dyDescent="0.2">
      <c r="A22" s="9">
        <f t="shared" si="0"/>
        <v>1.4000000000000679E-3</v>
      </c>
      <c r="B22" s="10"/>
      <c r="C22" s="4">
        <f t="shared" si="1"/>
        <v>7</v>
      </c>
      <c r="D22" s="30">
        <v>12.51543</v>
      </c>
      <c r="E22" s="30">
        <v>11.049580000000001</v>
      </c>
      <c r="F22" s="30">
        <v>11.47992</v>
      </c>
      <c r="G22" s="30">
        <v>11.25027</v>
      </c>
      <c r="H22" s="30">
        <v>10.670859999999999</v>
      </c>
      <c r="I22" s="30">
        <v>10.01057</v>
      </c>
      <c r="J22" s="30">
        <v>9.8596299999999992</v>
      </c>
      <c r="K22" s="30">
        <v>9.7048900000000007</v>
      </c>
      <c r="L22" s="30">
        <v>9.4181500000000007</v>
      </c>
      <c r="M22" s="30">
        <v>9.2227200000000007</v>
      </c>
      <c r="N22" s="30">
        <v>8.9376999999999995</v>
      </c>
    </row>
    <row r="23" spans="1:14" ht="10.5" customHeight="1" x14ac:dyDescent="0.2">
      <c r="A23" s="9">
        <f t="shared" si="0"/>
        <v>1.4000000000000679E-3</v>
      </c>
      <c r="B23" s="10"/>
      <c r="C23" s="4">
        <f t="shared" si="1"/>
        <v>8</v>
      </c>
      <c r="D23" s="30">
        <v>12.51796</v>
      </c>
      <c r="E23" s="30">
        <v>11.051819999999999</v>
      </c>
      <c r="F23" s="30">
        <v>11.48231</v>
      </c>
      <c r="G23" s="30">
        <v>11.252610000000001</v>
      </c>
      <c r="H23" s="30">
        <v>10.673080000000001</v>
      </c>
      <c r="I23" s="30">
        <v>10.01266</v>
      </c>
      <c r="J23" s="30">
        <v>9.8616799999999998</v>
      </c>
      <c r="K23" s="30">
        <v>9.7069200000000002</v>
      </c>
      <c r="L23" s="30">
        <v>9.4201099999999993</v>
      </c>
      <c r="M23" s="30">
        <v>9.2246500000000005</v>
      </c>
      <c r="N23" s="30">
        <v>8.9395699999999998</v>
      </c>
    </row>
    <row r="24" spans="1:14" s="13" customFormat="1" ht="10.5" customHeight="1" x14ac:dyDescent="0.2">
      <c r="A24" s="9">
        <f t="shared" si="0"/>
        <v>1.4000000000000679E-3</v>
      </c>
      <c r="B24" s="10"/>
      <c r="C24" s="31">
        <f t="shared" si="1"/>
        <v>9</v>
      </c>
      <c r="D24" s="32">
        <v>12.520490000000001</v>
      </c>
      <c r="E24" s="32">
        <v>11.05405</v>
      </c>
      <c r="F24" s="32">
        <v>11.48471</v>
      </c>
      <c r="G24" s="32">
        <v>11.254960000000001</v>
      </c>
      <c r="H24" s="32">
        <v>10.67531</v>
      </c>
      <c r="I24" s="32">
        <v>10.01474</v>
      </c>
      <c r="J24" s="32">
        <v>9.86374</v>
      </c>
      <c r="K24" s="32">
        <v>9.7089400000000001</v>
      </c>
      <c r="L24" s="32">
        <v>9.4220699999999997</v>
      </c>
      <c r="M24" s="32">
        <v>9.2265700000000006</v>
      </c>
      <c r="N24" s="32">
        <v>8.9414300000000004</v>
      </c>
    </row>
    <row r="25" spans="1:14" s="13" customFormat="1" ht="10.5" customHeight="1" x14ac:dyDescent="0.2">
      <c r="A25" s="9">
        <f t="shared" si="0"/>
        <v>1.4000000000000679E-3</v>
      </c>
      <c r="B25" s="10"/>
      <c r="C25" s="33">
        <f t="shared" si="1"/>
        <v>10</v>
      </c>
      <c r="D25" s="30">
        <v>12.523009999999999</v>
      </c>
      <c r="E25" s="30">
        <v>11.056279999999999</v>
      </c>
      <c r="F25" s="30">
        <v>11.4871</v>
      </c>
      <c r="G25" s="30">
        <v>11.25731</v>
      </c>
      <c r="H25" s="30">
        <v>10.67754</v>
      </c>
      <c r="I25" s="30">
        <v>10.016830000000001</v>
      </c>
      <c r="J25" s="30">
        <v>9.8657900000000005</v>
      </c>
      <c r="K25" s="30">
        <v>9.71096</v>
      </c>
      <c r="L25" s="30">
        <v>9.4240399999999998</v>
      </c>
      <c r="M25" s="30">
        <v>9.2284900000000007</v>
      </c>
      <c r="N25" s="30">
        <v>8.9432899999999993</v>
      </c>
    </row>
    <row r="26" spans="1:14" s="15" customFormat="1" ht="10.5" customHeight="1" x14ac:dyDescent="0.2">
      <c r="A26" s="9">
        <f t="shared" si="0"/>
        <v>1.4000000000000679E-3</v>
      </c>
      <c r="B26" s="14"/>
      <c r="C26" s="33">
        <f t="shared" si="1"/>
        <v>11</v>
      </c>
      <c r="D26" s="30">
        <v>12.525539999999999</v>
      </c>
      <c r="E26" s="30">
        <v>11.05851</v>
      </c>
      <c r="F26" s="30">
        <v>11.4895</v>
      </c>
      <c r="G26" s="30">
        <v>11.259650000000001</v>
      </c>
      <c r="H26" s="30">
        <v>10.67976</v>
      </c>
      <c r="I26" s="30">
        <v>10.01892</v>
      </c>
      <c r="J26" s="30">
        <v>9.8678500000000007</v>
      </c>
      <c r="K26" s="30">
        <v>9.7129899999999996</v>
      </c>
      <c r="L26" s="30">
        <v>9.4260000000000002</v>
      </c>
      <c r="M26" s="30">
        <v>9.2304200000000005</v>
      </c>
      <c r="N26" s="30">
        <v>8.9451599999999996</v>
      </c>
    </row>
    <row r="27" spans="1:14" s="15" customFormat="1" ht="10.5" customHeight="1" x14ac:dyDescent="0.2">
      <c r="A27" s="16">
        <f t="shared" si="0"/>
        <v>1.4000000000000679E-3</v>
      </c>
      <c r="B27" s="14"/>
      <c r="C27" s="31">
        <f t="shared" si="1"/>
        <v>12</v>
      </c>
      <c r="D27" s="32">
        <v>12.52807</v>
      </c>
      <c r="E27" s="32">
        <v>11.060750000000001</v>
      </c>
      <c r="F27" s="32">
        <v>11.49189</v>
      </c>
      <c r="G27" s="32">
        <v>11.262</v>
      </c>
      <c r="H27" s="32">
        <v>10.681990000000001</v>
      </c>
      <c r="I27" s="32">
        <v>10.02101</v>
      </c>
      <c r="J27" s="32">
        <v>9.8699100000000008</v>
      </c>
      <c r="K27" s="32">
        <v>9.7150099999999995</v>
      </c>
      <c r="L27" s="32">
        <v>9.4279700000000002</v>
      </c>
      <c r="M27" s="32">
        <v>9.2323400000000007</v>
      </c>
      <c r="N27" s="32">
        <v>8.9470200000000002</v>
      </c>
    </row>
    <row r="28" spans="1:14" s="15" customFormat="1" ht="10.5" customHeight="1" x14ac:dyDescent="0.2">
      <c r="A28" s="16">
        <f t="shared" si="0"/>
        <v>1.4000000000000679E-3</v>
      </c>
      <c r="B28" s="14"/>
      <c r="C28" s="33">
        <f t="shared" si="1"/>
        <v>13</v>
      </c>
      <c r="D28" s="30">
        <v>12.5306</v>
      </c>
      <c r="E28" s="30">
        <v>11.06298</v>
      </c>
      <c r="F28" s="30">
        <v>11.494289999999999</v>
      </c>
      <c r="G28" s="30">
        <v>11.26435</v>
      </c>
      <c r="H28" s="30">
        <v>10.68422</v>
      </c>
      <c r="I28" s="30">
        <v>10.023099999999999</v>
      </c>
      <c r="J28" s="30">
        <v>9.8719699999999992</v>
      </c>
      <c r="K28" s="30">
        <v>9.7170400000000008</v>
      </c>
      <c r="L28" s="30">
        <v>9.4299300000000006</v>
      </c>
      <c r="M28" s="30">
        <v>9.2342700000000004</v>
      </c>
      <c r="N28" s="30">
        <v>8.9488900000000005</v>
      </c>
    </row>
    <row r="29" spans="1:14" s="15" customFormat="1" ht="10.5" customHeight="1" x14ac:dyDescent="0.2">
      <c r="A29" s="17">
        <f t="shared" si="0"/>
        <v>1.4000000000000679E-3</v>
      </c>
      <c r="B29" s="14"/>
      <c r="C29" s="33">
        <f t="shared" si="1"/>
        <v>14</v>
      </c>
      <c r="D29" s="30">
        <v>12.53313</v>
      </c>
      <c r="E29" s="30">
        <v>11.06521</v>
      </c>
      <c r="F29" s="30">
        <v>11.496689999999999</v>
      </c>
      <c r="G29" s="30">
        <v>11.2667</v>
      </c>
      <c r="H29" s="30">
        <v>10.686439999999999</v>
      </c>
      <c r="I29" s="30">
        <v>10.02519</v>
      </c>
      <c r="J29" s="30">
        <v>9.8740299999999994</v>
      </c>
      <c r="K29" s="30">
        <v>9.7190700000000003</v>
      </c>
      <c r="L29" s="30">
        <v>9.4319000000000006</v>
      </c>
      <c r="M29" s="30">
        <v>9.2361900000000006</v>
      </c>
      <c r="N29" s="30">
        <v>8.9507600000000007</v>
      </c>
    </row>
    <row r="30" spans="1:14" s="15" customFormat="1" ht="10.5" customHeight="1" x14ac:dyDescent="0.2">
      <c r="A30" s="17">
        <f t="shared" si="0"/>
        <v>1.4000000000000679E-3</v>
      </c>
      <c r="B30" s="14"/>
      <c r="C30" s="31">
        <f t="shared" si="1"/>
        <v>15</v>
      </c>
      <c r="D30" s="32">
        <v>12.53566</v>
      </c>
      <c r="E30" s="32">
        <v>11.067449999999999</v>
      </c>
      <c r="F30" s="32">
        <v>11.499079999999999</v>
      </c>
      <c r="G30" s="32">
        <v>11.26905</v>
      </c>
      <c r="H30" s="32">
        <v>10.68867</v>
      </c>
      <c r="I30" s="32">
        <v>10.027279999999999</v>
      </c>
      <c r="J30" s="32">
        <v>9.87608</v>
      </c>
      <c r="K30" s="32">
        <v>9.7210900000000002</v>
      </c>
      <c r="L30" s="32">
        <v>9.4338700000000006</v>
      </c>
      <c r="M30" s="32">
        <v>9.2381200000000003</v>
      </c>
      <c r="N30" s="32">
        <v>8.9526199999999996</v>
      </c>
    </row>
    <row r="31" spans="1:14" s="15" customFormat="1" ht="10.5" customHeight="1" x14ac:dyDescent="0.2">
      <c r="A31" s="17">
        <f t="shared" si="0"/>
        <v>1.4000000000000679E-3</v>
      </c>
      <c r="C31" s="33">
        <f t="shared" si="1"/>
        <v>16</v>
      </c>
      <c r="D31" s="30">
        <v>12.5382</v>
      </c>
      <c r="E31" s="30">
        <v>11.06968</v>
      </c>
      <c r="F31" s="30">
        <v>11.501480000000001</v>
      </c>
      <c r="G31" s="30">
        <v>11.2714</v>
      </c>
      <c r="H31" s="30">
        <v>10.690899999999999</v>
      </c>
      <c r="I31" s="30">
        <v>10.02937</v>
      </c>
      <c r="J31" s="30">
        <v>9.8781400000000001</v>
      </c>
      <c r="K31" s="30">
        <v>9.7231199999999998</v>
      </c>
      <c r="L31" s="30">
        <v>9.4358299999999993</v>
      </c>
      <c r="M31" s="30">
        <v>9.2400500000000001</v>
      </c>
      <c r="N31" s="30">
        <v>8.9544899999999998</v>
      </c>
    </row>
    <row r="32" spans="1:14" s="15" customFormat="1" ht="10.5" customHeight="1" x14ac:dyDescent="0.2">
      <c r="A32" s="17">
        <f t="shared" si="0"/>
        <v>1.4000000000000679E-3</v>
      </c>
      <c r="C32" s="33">
        <f t="shared" si="1"/>
        <v>17</v>
      </c>
      <c r="D32" s="30">
        <v>12.54073</v>
      </c>
      <c r="E32" s="30">
        <v>11.07192</v>
      </c>
      <c r="F32" s="30">
        <v>11.503880000000001</v>
      </c>
      <c r="G32" s="30">
        <v>11.27375</v>
      </c>
      <c r="H32" s="30">
        <v>10.69313</v>
      </c>
      <c r="I32" s="30">
        <v>10.031459999999999</v>
      </c>
      <c r="J32" s="30">
        <v>9.8802000000000003</v>
      </c>
      <c r="K32" s="30">
        <v>9.7251499999999993</v>
      </c>
      <c r="L32" s="30">
        <v>9.4377999999999993</v>
      </c>
      <c r="M32" s="30">
        <v>9.2419700000000002</v>
      </c>
      <c r="N32" s="30">
        <v>8.9563600000000001</v>
      </c>
    </row>
    <row r="33" spans="1:19" s="15" customFormat="1" ht="10.5" customHeight="1" x14ac:dyDescent="0.2">
      <c r="A33" s="17">
        <f t="shared" si="0"/>
        <v>1.4000000000000679E-3</v>
      </c>
      <c r="C33" s="31">
        <f t="shared" si="1"/>
        <v>18</v>
      </c>
      <c r="D33" s="32">
        <v>12.54326</v>
      </c>
      <c r="E33" s="32">
        <v>11.074159999999999</v>
      </c>
      <c r="F33" s="32">
        <v>11.50628</v>
      </c>
      <c r="G33" s="32">
        <v>11.2761</v>
      </c>
      <c r="H33" s="32">
        <v>10.695360000000001</v>
      </c>
      <c r="I33" s="32">
        <v>10.03355</v>
      </c>
      <c r="J33" s="32">
        <v>9.8822600000000005</v>
      </c>
      <c r="K33" s="32">
        <v>9.7271800000000006</v>
      </c>
      <c r="L33" s="32">
        <v>9.4397699999999993</v>
      </c>
      <c r="M33" s="32">
        <v>9.2439</v>
      </c>
      <c r="N33" s="32">
        <v>8.9582200000000007</v>
      </c>
    </row>
    <row r="34" spans="1:19" s="15" customFormat="1" ht="10.5" customHeight="1" x14ac:dyDescent="0.2">
      <c r="A34" s="17">
        <f t="shared" si="0"/>
        <v>1.4000000000000679E-3</v>
      </c>
      <c r="C34" s="33">
        <f t="shared" si="1"/>
        <v>19</v>
      </c>
      <c r="D34" s="30">
        <v>12.54579</v>
      </c>
      <c r="E34" s="30">
        <v>11.07639</v>
      </c>
      <c r="F34" s="30">
        <v>11.50868</v>
      </c>
      <c r="G34" s="30">
        <v>11.278449999999999</v>
      </c>
      <c r="H34" s="30">
        <v>10.69759</v>
      </c>
      <c r="I34" s="30">
        <v>10.03565</v>
      </c>
      <c r="J34" s="30">
        <v>9.8843200000000007</v>
      </c>
      <c r="K34" s="30">
        <v>9.7292000000000005</v>
      </c>
      <c r="L34" s="30">
        <v>9.4417399999999994</v>
      </c>
      <c r="M34" s="30">
        <v>9.2458299999999998</v>
      </c>
      <c r="N34" s="30">
        <v>8.9600899999999992</v>
      </c>
    </row>
    <row r="35" spans="1:19" s="15" customFormat="1" ht="10.5" customHeight="1" x14ac:dyDescent="0.2">
      <c r="A35" s="17">
        <f t="shared" si="0"/>
        <v>1.4000000000000679E-3</v>
      </c>
      <c r="C35" s="33">
        <f t="shared" si="1"/>
        <v>20</v>
      </c>
      <c r="D35" s="30">
        <v>12.54833</v>
      </c>
      <c r="E35" s="30">
        <v>11.07863</v>
      </c>
      <c r="F35" s="30">
        <v>11.51108</v>
      </c>
      <c r="G35" s="30">
        <v>11.280799999999999</v>
      </c>
      <c r="H35" s="30">
        <v>10.699820000000001</v>
      </c>
      <c r="I35" s="30">
        <v>10.037739999999999</v>
      </c>
      <c r="J35" s="30">
        <v>9.8863800000000008</v>
      </c>
      <c r="K35" s="30">
        <v>9.73123</v>
      </c>
      <c r="L35" s="30">
        <v>9.4437099999999994</v>
      </c>
      <c r="M35" s="30">
        <v>9.2477499999999999</v>
      </c>
      <c r="N35" s="30">
        <v>8.9619599999999995</v>
      </c>
    </row>
    <row r="36" spans="1:19" s="15" customFormat="1" ht="10.5" customHeight="1" x14ac:dyDescent="0.2">
      <c r="A36" s="17">
        <f t="shared" si="0"/>
        <v>1.4000000000000679E-3</v>
      </c>
      <c r="C36" s="31">
        <f t="shared" si="1"/>
        <v>21</v>
      </c>
      <c r="D36" s="32">
        <v>12.55086</v>
      </c>
      <c r="E36" s="32">
        <v>11.080870000000001</v>
      </c>
      <c r="F36" s="32">
        <v>11.513479999999999</v>
      </c>
      <c r="G36" s="32">
        <v>11.283149999999999</v>
      </c>
      <c r="H36" s="32">
        <v>10.70205</v>
      </c>
      <c r="I36" s="32">
        <v>10.03983</v>
      </c>
      <c r="J36" s="32">
        <v>9.8884500000000006</v>
      </c>
      <c r="K36" s="32">
        <v>9.7332599999999996</v>
      </c>
      <c r="L36" s="32">
        <v>9.4456799999999994</v>
      </c>
      <c r="M36" s="32">
        <v>9.2496799999999997</v>
      </c>
      <c r="N36" s="32">
        <v>8.9638299999999997</v>
      </c>
    </row>
    <row r="37" spans="1:19" s="15" customFormat="1" ht="10.5" customHeight="1" x14ac:dyDescent="0.2">
      <c r="A37" s="17">
        <f t="shared" si="0"/>
        <v>1.4000000000000679E-3</v>
      </c>
      <c r="C37" s="33">
        <f t="shared" si="1"/>
        <v>22</v>
      </c>
      <c r="D37" s="30">
        <v>12.5534</v>
      </c>
      <c r="E37" s="30">
        <v>11.0831</v>
      </c>
      <c r="F37" s="30">
        <v>11.515879999999999</v>
      </c>
      <c r="G37" s="30">
        <v>11.28551</v>
      </c>
      <c r="H37" s="30">
        <v>10.704280000000001</v>
      </c>
      <c r="I37" s="30">
        <v>10.041919999999999</v>
      </c>
      <c r="J37" s="30">
        <v>9.8905100000000008</v>
      </c>
      <c r="K37" s="30">
        <v>9.7352900000000009</v>
      </c>
      <c r="L37" s="30">
        <v>9.4476499999999994</v>
      </c>
      <c r="M37" s="30">
        <v>9.2516099999999994</v>
      </c>
      <c r="N37" s="30">
        <v>8.9657</v>
      </c>
      <c r="P37" s="30"/>
      <c r="Q37" s="30"/>
    </row>
    <row r="38" spans="1:19" s="15" customFormat="1" ht="10.5" customHeight="1" x14ac:dyDescent="0.2">
      <c r="A38" s="17">
        <f t="shared" si="0"/>
        <v>1.4000000000000679E-3</v>
      </c>
      <c r="C38" s="33">
        <f t="shared" si="1"/>
        <v>23</v>
      </c>
      <c r="D38" s="30">
        <v>12.55593</v>
      </c>
      <c r="E38" s="30">
        <v>11.08534</v>
      </c>
      <c r="F38" s="30">
        <v>11.518280000000001</v>
      </c>
      <c r="G38" s="30">
        <v>11.28786</v>
      </c>
      <c r="H38" s="30">
        <v>10.70651</v>
      </c>
      <c r="I38" s="30">
        <v>10.04402</v>
      </c>
      <c r="J38" s="30">
        <v>9.8925699999999992</v>
      </c>
      <c r="K38" s="30">
        <v>9.7373200000000004</v>
      </c>
      <c r="L38" s="30">
        <v>9.4496199999999995</v>
      </c>
      <c r="M38" s="30">
        <v>9.2535399999999992</v>
      </c>
      <c r="N38" s="30">
        <v>8.9675700000000003</v>
      </c>
    </row>
    <row r="39" spans="1:19" s="15" customFormat="1" ht="10.5" customHeight="1" x14ac:dyDescent="0.2">
      <c r="A39" s="17">
        <f t="shared" si="0"/>
        <v>1.4000000000000679E-3</v>
      </c>
      <c r="C39" s="31">
        <f t="shared" si="1"/>
        <v>24</v>
      </c>
      <c r="D39" s="32">
        <v>12.55847</v>
      </c>
      <c r="E39" s="32">
        <v>11.087580000000001</v>
      </c>
      <c r="F39" s="32">
        <v>11.52068</v>
      </c>
      <c r="G39" s="32">
        <v>11.29021</v>
      </c>
      <c r="H39" s="32">
        <v>10.70875</v>
      </c>
      <c r="I39" s="32">
        <v>10.046110000000001</v>
      </c>
      <c r="J39" s="32">
        <v>9.8946299999999994</v>
      </c>
      <c r="K39" s="32">
        <v>9.73935</v>
      </c>
      <c r="L39" s="32">
        <v>9.4515899999999995</v>
      </c>
      <c r="M39" s="32">
        <v>9.2554700000000008</v>
      </c>
      <c r="N39" s="32">
        <v>8.9694400000000005</v>
      </c>
    </row>
    <row r="40" spans="1:19" s="15" customFormat="1" ht="10.5" customHeight="1" x14ac:dyDescent="0.2">
      <c r="A40" s="17">
        <f t="shared" si="0"/>
        <v>1.4000000000000679E-3</v>
      </c>
      <c r="C40" s="33">
        <f t="shared" si="1"/>
        <v>25</v>
      </c>
      <c r="D40" s="30">
        <v>12.561</v>
      </c>
      <c r="E40" s="30">
        <v>11.08982</v>
      </c>
      <c r="F40" s="30">
        <v>11.52308</v>
      </c>
      <c r="G40" s="30">
        <v>11.29257</v>
      </c>
      <c r="H40" s="30">
        <v>10.710979999999999</v>
      </c>
      <c r="I40" s="30">
        <v>10.048209999999999</v>
      </c>
      <c r="J40" s="30">
        <v>9.8966999999999992</v>
      </c>
      <c r="K40" s="30">
        <v>9.7413799999999995</v>
      </c>
      <c r="L40" s="30">
        <v>9.4535599999999995</v>
      </c>
      <c r="M40" s="30">
        <v>9.2574000000000005</v>
      </c>
      <c r="N40" s="30">
        <v>8.9713100000000008</v>
      </c>
    </row>
    <row r="41" spans="1:19" s="15" customFormat="1" ht="10.5" customHeight="1" x14ac:dyDescent="0.2">
      <c r="A41" s="17">
        <f t="shared" si="0"/>
        <v>1.4000000000000679E-3</v>
      </c>
      <c r="C41" s="33">
        <f t="shared" si="1"/>
        <v>26</v>
      </c>
      <c r="D41" s="30">
        <v>12.56354</v>
      </c>
      <c r="E41" s="30">
        <v>11.09206</v>
      </c>
      <c r="F41" s="30">
        <v>11.52549</v>
      </c>
      <c r="G41" s="30">
        <v>11.294919999999999</v>
      </c>
      <c r="H41" s="30">
        <v>10.71321</v>
      </c>
      <c r="I41" s="30">
        <v>10.0503</v>
      </c>
      <c r="J41" s="30">
        <v>9.8987599999999993</v>
      </c>
      <c r="K41" s="30">
        <v>9.7434100000000008</v>
      </c>
      <c r="L41" s="30">
        <v>9.4555299999999995</v>
      </c>
      <c r="M41" s="30">
        <v>9.2593300000000003</v>
      </c>
      <c r="N41" s="30">
        <v>8.9731799999999993</v>
      </c>
    </row>
    <row r="42" spans="1:19" s="15" customFormat="1" ht="10.5" customHeight="1" x14ac:dyDescent="0.2">
      <c r="A42" s="17">
        <f t="shared" si="0"/>
        <v>1.4000000000000679E-3</v>
      </c>
      <c r="C42" s="31">
        <f t="shared" si="1"/>
        <v>27</v>
      </c>
      <c r="D42" s="32">
        <v>12.566079999999999</v>
      </c>
      <c r="E42" s="32">
        <v>11.0943</v>
      </c>
      <c r="F42" s="32">
        <v>11.527889999999999</v>
      </c>
      <c r="G42" s="32">
        <v>11.297280000000001</v>
      </c>
      <c r="H42" s="32">
        <v>10.715450000000001</v>
      </c>
      <c r="I42" s="32">
        <v>10.0524</v>
      </c>
      <c r="J42" s="32">
        <v>9.9008199999999995</v>
      </c>
      <c r="K42" s="32">
        <v>9.7454400000000003</v>
      </c>
      <c r="L42" s="32">
        <v>9.4574999999999996</v>
      </c>
      <c r="M42" s="32">
        <v>9.26126</v>
      </c>
      <c r="N42" s="32">
        <v>8.9750499999999995</v>
      </c>
    </row>
    <row r="43" spans="1:19" s="15" customFormat="1" ht="10.5" customHeight="1" x14ac:dyDescent="0.2">
      <c r="A43" s="17">
        <f t="shared" si="0"/>
        <v>1.4000000000000679E-3</v>
      </c>
      <c r="C43" s="33">
        <f t="shared" si="1"/>
        <v>28</v>
      </c>
      <c r="D43" s="30">
        <v>12.56861</v>
      </c>
      <c r="E43" s="30">
        <v>11.096539999999999</v>
      </c>
      <c r="F43" s="30">
        <v>11.530290000000001</v>
      </c>
      <c r="G43" s="30">
        <v>11.299630000000001</v>
      </c>
      <c r="H43" s="30">
        <v>10.71768</v>
      </c>
      <c r="I43" s="30">
        <v>10.054489999999999</v>
      </c>
      <c r="J43" s="30">
        <v>9.9028899999999993</v>
      </c>
      <c r="K43" s="30">
        <v>9.7474799999999995</v>
      </c>
      <c r="L43" s="30">
        <v>9.4594699999999996</v>
      </c>
      <c r="M43" s="30">
        <v>9.2631899999999998</v>
      </c>
      <c r="N43" s="30">
        <v>8.9769199999999998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38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41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f>Forsendur!C3</f>
        <v>8344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20">
        <f>Forsendur!C4</f>
        <v>422.6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35</v>
      </c>
      <c r="C52" s="7">
        <f>Forsendur!C7</f>
        <v>1.4000000000000679E-3</v>
      </c>
    </row>
    <row r="53" spans="1:19" ht="11.1" customHeight="1" x14ac:dyDescent="0.2">
      <c r="A53" s="18"/>
      <c r="B53" s="1" t="str">
        <f>B14</f>
        <v>Hækkun vísitölu</v>
      </c>
      <c r="C53" s="7">
        <f>Verdb_raun</f>
        <v>1.4E-3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f t="shared" ref="A55:A82" si="2">IF(Dags_visit_naest&gt;C55,verdbspa,Verdb_raun)</f>
        <v>1.4000000000000679E-3</v>
      </c>
      <c r="B55" s="29" t="str">
        <f>B16</f>
        <v>Dagsetning...</v>
      </c>
      <c r="C55" s="10">
        <v>1</v>
      </c>
      <c r="D55" s="30">
        <v>8.6780500000000007</v>
      </c>
      <c r="E55" s="30">
        <v>6.97255</v>
      </c>
      <c r="F55" s="30">
        <v>6.5470600000000001</v>
      </c>
      <c r="G55" s="30">
        <v>6.43886</v>
      </c>
      <c r="H55" s="30">
        <v>6.3211500000000003</v>
      </c>
      <c r="I55" s="30">
        <v>6.29115</v>
      </c>
      <c r="J55" s="30">
        <v>6.1726299999999998</v>
      </c>
      <c r="K55" s="30">
        <v>6.0312200000000002</v>
      </c>
      <c r="L55" s="30">
        <v>5.7993800000000002</v>
      </c>
      <c r="M55" s="30">
        <v>5.0868200000000003</v>
      </c>
      <c r="N55" s="30">
        <v>3.9195199999999999</v>
      </c>
    </row>
    <row r="56" spans="1:19" ht="10.5" customHeight="1" x14ac:dyDescent="0.2">
      <c r="A56" s="9">
        <f t="shared" si="2"/>
        <v>1.4000000000000679E-3</v>
      </c>
      <c r="B56" s="34"/>
      <c r="C56" s="10">
        <f t="shared" ref="C56:C82" si="3">C55+1</f>
        <v>2</v>
      </c>
      <c r="D56" s="30">
        <v>8.6798599999999997</v>
      </c>
      <c r="E56" s="30">
        <v>6.9738199999999999</v>
      </c>
      <c r="F56" s="30">
        <v>6.5482100000000001</v>
      </c>
      <c r="G56" s="30">
        <v>6.4399899999999999</v>
      </c>
      <c r="H56" s="30">
        <v>6.32226</v>
      </c>
      <c r="I56" s="30">
        <v>6.2922599999999997</v>
      </c>
      <c r="J56" s="30">
        <v>6.1737099999999998</v>
      </c>
      <c r="K56" s="30">
        <v>6.0322800000000001</v>
      </c>
      <c r="L56" s="30">
        <v>5.8003999999999998</v>
      </c>
      <c r="M56" s="30">
        <v>5.0877100000000004</v>
      </c>
      <c r="N56" s="30">
        <v>3.92021</v>
      </c>
    </row>
    <row r="57" spans="1:19" ht="10.5" customHeight="1" x14ac:dyDescent="0.2">
      <c r="A57" s="9">
        <f t="shared" si="2"/>
        <v>1.4000000000000679E-3</v>
      </c>
      <c r="B57" s="34"/>
      <c r="C57" s="31">
        <f t="shared" si="3"/>
        <v>3</v>
      </c>
      <c r="D57" s="32">
        <v>8.6816700000000004</v>
      </c>
      <c r="E57" s="32">
        <v>6.9750899999999998</v>
      </c>
      <c r="F57" s="32">
        <v>6.5493600000000001</v>
      </c>
      <c r="G57" s="32">
        <v>6.4411199999999997</v>
      </c>
      <c r="H57" s="32">
        <v>6.3233699999999997</v>
      </c>
      <c r="I57" s="32">
        <v>6.2933599999999998</v>
      </c>
      <c r="J57" s="32">
        <v>6.1747899999999998</v>
      </c>
      <c r="K57" s="32">
        <v>6.0333399999999999</v>
      </c>
      <c r="L57" s="32">
        <v>5.8014200000000002</v>
      </c>
      <c r="M57" s="32">
        <v>5.0886100000000001</v>
      </c>
      <c r="N57" s="32">
        <v>3.92089</v>
      </c>
    </row>
    <row r="58" spans="1:19" ht="10.5" customHeight="1" x14ac:dyDescent="0.2">
      <c r="A58" s="9">
        <f t="shared" si="2"/>
        <v>1.4000000000000679E-3</v>
      </c>
      <c r="B58" s="34"/>
      <c r="C58" s="10">
        <f t="shared" si="3"/>
        <v>4</v>
      </c>
      <c r="D58" s="30">
        <v>8.6834799999999994</v>
      </c>
      <c r="E58" s="30">
        <v>6.9763599999999997</v>
      </c>
      <c r="F58" s="30">
        <v>6.5505100000000001</v>
      </c>
      <c r="G58" s="30">
        <v>6.4422499999999996</v>
      </c>
      <c r="H58" s="30">
        <v>6.3244800000000003</v>
      </c>
      <c r="I58" s="30">
        <v>6.2944699999999996</v>
      </c>
      <c r="J58" s="30">
        <v>6.1758800000000003</v>
      </c>
      <c r="K58" s="30">
        <v>6.0343999999999998</v>
      </c>
      <c r="L58" s="30">
        <v>5.8024399999999998</v>
      </c>
      <c r="M58" s="30">
        <v>5.0895000000000001</v>
      </c>
      <c r="N58" s="30">
        <v>3.9215800000000001</v>
      </c>
    </row>
    <row r="59" spans="1:19" ht="10.5" customHeight="1" x14ac:dyDescent="0.2">
      <c r="A59" s="9">
        <f t="shared" si="2"/>
        <v>1.4000000000000679E-3</v>
      </c>
      <c r="B59" s="34"/>
      <c r="C59" s="10">
        <f t="shared" si="3"/>
        <v>5</v>
      </c>
      <c r="D59" s="30">
        <v>8.6852900000000002</v>
      </c>
      <c r="E59" s="30">
        <v>6.9776300000000004</v>
      </c>
      <c r="F59" s="30">
        <v>6.55166</v>
      </c>
      <c r="G59" s="30">
        <v>6.4433800000000003</v>
      </c>
      <c r="H59" s="30">
        <v>6.32559</v>
      </c>
      <c r="I59" s="30">
        <v>6.2955699999999997</v>
      </c>
      <c r="J59" s="30">
        <v>6.1769600000000002</v>
      </c>
      <c r="K59" s="30">
        <v>6.0354599999999996</v>
      </c>
      <c r="L59" s="30">
        <v>5.8034499999999998</v>
      </c>
      <c r="M59" s="30">
        <v>5.0903900000000002</v>
      </c>
      <c r="N59" s="30">
        <v>3.9222700000000001</v>
      </c>
    </row>
    <row r="60" spans="1:19" ht="10.5" customHeight="1" x14ac:dyDescent="0.2">
      <c r="A60" s="9">
        <f t="shared" si="2"/>
        <v>1.4000000000000679E-3</v>
      </c>
      <c r="B60" s="34"/>
      <c r="C60" s="31">
        <f t="shared" si="3"/>
        <v>6</v>
      </c>
      <c r="D60" s="32">
        <v>8.6870999999999992</v>
      </c>
      <c r="E60" s="32">
        <v>6.9789000000000003</v>
      </c>
      <c r="F60" s="32">
        <v>6.55281</v>
      </c>
      <c r="G60" s="32">
        <v>6.4445100000000002</v>
      </c>
      <c r="H60" s="32">
        <v>6.3266999999999998</v>
      </c>
      <c r="I60" s="32">
        <v>6.2966800000000003</v>
      </c>
      <c r="J60" s="32">
        <v>6.1780499999999998</v>
      </c>
      <c r="K60" s="32">
        <v>6.0365200000000003</v>
      </c>
      <c r="L60" s="32">
        <v>5.8044700000000002</v>
      </c>
      <c r="M60" s="32">
        <v>5.0912899999999999</v>
      </c>
      <c r="N60" s="32">
        <v>3.9229599999999998</v>
      </c>
    </row>
    <row r="61" spans="1:19" ht="10.5" customHeight="1" x14ac:dyDescent="0.2">
      <c r="A61" s="9">
        <f t="shared" si="2"/>
        <v>1.4000000000000679E-3</v>
      </c>
      <c r="B61" s="34"/>
      <c r="C61" s="10">
        <f t="shared" si="3"/>
        <v>7</v>
      </c>
      <c r="D61" s="30">
        <v>8.6889099999999999</v>
      </c>
      <c r="E61" s="30">
        <v>6.9801700000000002</v>
      </c>
      <c r="F61" s="30">
        <v>6.55396</v>
      </c>
      <c r="G61" s="30">
        <v>6.44564</v>
      </c>
      <c r="H61" s="30">
        <v>6.3278100000000004</v>
      </c>
      <c r="I61" s="30">
        <v>6.2977800000000004</v>
      </c>
      <c r="J61" s="30">
        <v>6.1791299999999998</v>
      </c>
      <c r="K61" s="30">
        <v>6.0375800000000002</v>
      </c>
      <c r="L61" s="30">
        <v>5.8054899999999998</v>
      </c>
      <c r="M61" s="30">
        <v>5.0921799999999999</v>
      </c>
      <c r="N61" s="30">
        <v>3.9236499999999999</v>
      </c>
    </row>
    <row r="62" spans="1:19" ht="10.5" customHeight="1" x14ac:dyDescent="0.2">
      <c r="A62" s="9">
        <f t="shared" si="2"/>
        <v>1.4000000000000679E-3</v>
      </c>
      <c r="B62" s="34"/>
      <c r="C62" s="10">
        <f t="shared" si="3"/>
        <v>8</v>
      </c>
      <c r="D62" s="30">
        <v>8.6907200000000007</v>
      </c>
      <c r="E62" s="30">
        <v>6.9814400000000001</v>
      </c>
      <c r="F62" s="30">
        <v>6.55511</v>
      </c>
      <c r="G62" s="30">
        <v>6.4467800000000004</v>
      </c>
      <c r="H62" s="30">
        <v>6.3289200000000001</v>
      </c>
      <c r="I62" s="30">
        <v>6.2988900000000001</v>
      </c>
      <c r="J62" s="30">
        <v>6.1802200000000003</v>
      </c>
      <c r="K62" s="30">
        <v>6.03864</v>
      </c>
      <c r="L62" s="30">
        <v>5.8065100000000003</v>
      </c>
      <c r="M62" s="30">
        <v>5.09307</v>
      </c>
      <c r="N62" s="30">
        <v>3.9243399999999999</v>
      </c>
    </row>
    <row r="63" spans="1:19" s="13" customFormat="1" ht="10.5" customHeight="1" x14ac:dyDescent="0.2">
      <c r="A63" s="9">
        <f t="shared" si="2"/>
        <v>1.4000000000000679E-3</v>
      </c>
      <c r="B63" s="35"/>
      <c r="C63" s="31">
        <f t="shared" si="3"/>
        <v>9</v>
      </c>
      <c r="D63" s="32">
        <v>8.6925399999999993</v>
      </c>
      <c r="E63" s="32">
        <v>6.98271</v>
      </c>
      <c r="F63" s="32">
        <v>6.55626</v>
      </c>
      <c r="G63" s="32">
        <v>6.4479100000000003</v>
      </c>
      <c r="H63" s="32">
        <v>6.3300400000000003</v>
      </c>
      <c r="I63" s="32">
        <v>6.2999900000000002</v>
      </c>
      <c r="J63" s="32">
        <v>6.1813000000000002</v>
      </c>
      <c r="K63" s="32">
        <v>6.0396999999999998</v>
      </c>
      <c r="L63" s="32">
        <v>5.8075299999999999</v>
      </c>
      <c r="M63" s="32">
        <v>5.0939699999999997</v>
      </c>
      <c r="N63" s="32">
        <v>3.92503</v>
      </c>
    </row>
    <row r="64" spans="1:19" s="13" customFormat="1" ht="10.5" customHeight="1" x14ac:dyDescent="0.2">
      <c r="A64" s="9">
        <f t="shared" si="2"/>
        <v>1.4000000000000679E-3</v>
      </c>
      <c r="B64" s="35"/>
      <c r="C64" s="12">
        <f t="shared" si="3"/>
        <v>10</v>
      </c>
      <c r="D64" s="30">
        <v>8.69435</v>
      </c>
      <c r="E64" s="30">
        <v>6.9839900000000004</v>
      </c>
      <c r="F64" s="30">
        <v>6.55741</v>
      </c>
      <c r="G64" s="30">
        <v>6.4490400000000001</v>
      </c>
      <c r="H64" s="30">
        <v>6.3311500000000001</v>
      </c>
      <c r="I64" s="30">
        <v>6.3010999999999999</v>
      </c>
      <c r="J64" s="30">
        <v>6.1823899999999998</v>
      </c>
      <c r="K64" s="30">
        <v>6.0407599999999997</v>
      </c>
      <c r="L64" s="30">
        <v>5.8085500000000003</v>
      </c>
      <c r="M64" s="30">
        <v>5.0948599999999997</v>
      </c>
      <c r="N64" s="30">
        <v>3.9257200000000001</v>
      </c>
    </row>
    <row r="65" spans="1:14" s="15" customFormat="1" ht="10.5" customHeight="1" x14ac:dyDescent="0.2">
      <c r="A65" s="16">
        <f t="shared" si="2"/>
        <v>1.4000000000000679E-3</v>
      </c>
      <c r="B65" s="36"/>
      <c r="C65" s="12">
        <f t="shared" si="3"/>
        <v>11</v>
      </c>
      <c r="D65" s="30">
        <v>8.6961600000000008</v>
      </c>
      <c r="E65" s="30">
        <v>6.9852600000000002</v>
      </c>
      <c r="F65" s="30">
        <v>6.5585599999999999</v>
      </c>
      <c r="G65" s="30">
        <v>6.45017</v>
      </c>
      <c r="H65" s="30">
        <v>6.3322599999999998</v>
      </c>
      <c r="I65" s="30">
        <v>6.3022099999999996</v>
      </c>
      <c r="J65" s="30">
        <v>6.1834699999999998</v>
      </c>
      <c r="K65" s="30">
        <v>6.0418200000000004</v>
      </c>
      <c r="L65" s="30">
        <v>5.8095699999999999</v>
      </c>
      <c r="M65" s="30">
        <v>5.0957600000000003</v>
      </c>
      <c r="N65" s="30">
        <v>3.9264000000000001</v>
      </c>
    </row>
    <row r="66" spans="1:14" s="15" customFormat="1" ht="10.5" customHeight="1" x14ac:dyDescent="0.2">
      <c r="A66" s="16">
        <f t="shared" si="2"/>
        <v>1.4000000000000679E-3</v>
      </c>
      <c r="B66" s="36"/>
      <c r="C66" s="31">
        <f t="shared" si="3"/>
        <v>12</v>
      </c>
      <c r="D66" s="32">
        <v>8.6979699999999998</v>
      </c>
      <c r="E66" s="32">
        <v>6.9865300000000001</v>
      </c>
      <c r="F66" s="32">
        <v>6.5597099999999999</v>
      </c>
      <c r="G66" s="32">
        <v>6.4512999999999998</v>
      </c>
      <c r="H66" s="32">
        <v>6.3333700000000004</v>
      </c>
      <c r="I66" s="32">
        <v>6.3033099999999997</v>
      </c>
      <c r="J66" s="32">
        <v>6.1845600000000003</v>
      </c>
      <c r="K66" s="32">
        <v>6.0428800000000003</v>
      </c>
      <c r="L66" s="32">
        <v>5.8105900000000004</v>
      </c>
      <c r="M66" s="32">
        <v>5.0966500000000003</v>
      </c>
      <c r="N66" s="32">
        <v>3.9270900000000002</v>
      </c>
    </row>
    <row r="67" spans="1:14" s="15" customFormat="1" ht="10.5" customHeight="1" x14ac:dyDescent="0.2">
      <c r="A67" s="16">
        <f t="shared" si="2"/>
        <v>1.4000000000000679E-3</v>
      </c>
      <c r="B67" s="36"/>
      <c r="C67" s="12">
        <f t="shared" si="3"/>
        <v>13</v>
      </c>
      <c r="D67" s="30">
        <v>8.6997900000000001</v>
      </c>
      <c r="E67" s="30">
        <v>6.9878</v>
      </c>
      <c r="F67" s="30">
        <v>6.5608700000000004</v>
      </c>
      <c r="G67" s="30">
        <v>6.4524400000000002</v>
      </c>
      <c r="H67" s="30">
        <v>6.3344800000000001</v>
      </c>
      <c r="I67" s="30">
        <v>6.3044200000000004</v>
      </c>
      <c r="J67" s="30">
        <v>6.1856400000000002</v>
      </c>
      <c r="K67" s="30">
        <v>6.0439400000000001</v>
      </c>
      <c r="L67" s="30">
        <v>5.8116099999999999</v>
      </c>
      <c r="M67" s="30">
        <v>5.09755</v>
      </c>
      <c r="N67" s="30">
        <v>3.9277799999999998</v>
      </c>
    </row>
    <row r="68" spans="1:14" s="15" customFormat="1" ht="10.5" customHeight="1" x14ac:dyDescent="0.2">
      <c r="A68" s="17">
        <f t="shared" si="2"/>
        <v>1.4000000000000679E-3</v>
      </c>
      <c r="B68" s="36"/>
      <c r="C68" s="12">
        <f t="shared" si="3"/>
        <v>14</v>
      </c>
      <c r="D68" s="30">
        <v>8.7015999999999991</v>
      </c>
      <c r="E68" s="30">
        <v>6.9890800000000004</v>
      </c>
      <c r="F68" s="30">
        <v>6.5620200000000004</v>
      </c>
      <c r="G68" s="30">
        <v>6.45357</v>
      </c>
      <c r="H68" s="30">
        <v>6.3355899999999998</v>
      </c>
      <c r="I68" s="30">
        <v>6.3055300000000001</v>
      </c>
      <c r="J68" s="30">
        <v>6.1867299999999998</v>
      </c>
      <c r="K68" s="30">
        <v>6.0449999999999999</v>
      </c>
      <c r="L68" s="30">
        <v>5.8126300000000004</v>
      </c>
      <c r="M68" s="30">
        <v>5.0984400000000001</v>
      </c>
      <c r="N68" s="30">
        <v>3.9284699999999999</v>
      </c>
    </row>
    <row r="69" spans="1:14" s="15" customFormat="1" ht="10.5" customHeight="1" x14ac:dyDescent="0.2">
      <c r="A69" s="17">
        <f t="shared" si="2"/>
        <v>1.4000000000000679E-3</v>
      </c>
      <c r="B69" s="36"/>
      <c r="C69" s="31">
        <f t="shared" si="3"/>
        <v>15</v>
      </c>
      <c r="D69" s="32">
        <v>8.7034199999999995</v>
      </c>
      <c r="E69" s="32">
        <v>6.9903500000000003</v>
      </c>
      <c r="F69" s="32">
        <v>6.5631700000000004</v>
      </c>
      <c r="G69" s="32">
        <v>6.4546999999999999</v>
      </c>
      <c r="H69" s="32">
        <v>6.3367100000000001</v>
      </c>
      <c r="I69" s="32">
        <v>6.3066300000000002</v>
      </c>
      <c r="J69" s="32">
        <v>6.1878099999999998</v>
      </c>
      <c r="K69" s="32">
        <v>6.0460599999999998</v>
      </c>
      <c r="L69" s="32">
        <v>5.81365</v>
      </c>
      <c r="M69" s="32">
        <v>5.0993399999999998</v>
      </c>
      <c r="N69" s="32">
        <v>3.92916</v>
      </c>
    </row>
    <row r="70" spans="1:14" s="15" customFormat="1" ht="10.5" customHeight="1" x14ac:dyDescent="0.2">
      <c r="A70" s="17">
        <f t="shared" si="2"/>
        <v>1.4000000000000679E-3</v>
      </c>
      <c r="B70" s="36"/>
      <c r="C70" s="12">
        <f>C69+1</f>
        <v>16</v>
      </c>
      <c r="D70" s="30">
        <v>8.7052300000000002</v>
      </c>
      <c r="E70" s="30">
        <v>6.9916200000000002</v>
      </c>
      <c r="F70" s="30">
        <v>6.5643200000000004</v>
      </c>
      <c r="G70" s="30">
        <v>6.4558400000000002</v>
      </c>
      <c r="H70" s="30">
        <v>6.3378199999999998</v>
      </c>
      <c r="I70" s="30">
        <v>6.3077399999999999</v>
      </c>
      <c r="J70" s="30">
        <v>6.1889000000000003</v>
      </c>
      <c r="K70" s="30">
        <v>6.0471300000000001</v>
      </c>
      <c r="L70" s="30">
        <v>5.8146699999999996</v>
      </c>
      <c r="M70" s="30">
        <v>5.1002299999999998</v>
      </c>
      <c r="N70" s="30">
        <v>3.9298500000000001</v>
      </c>
    </row>
    <row r="71" spans="1:14" s="15" customFormat="1" ht="10.5" customHeight="1" x14ac:dyDescent="0.2">
      <c r="A71" s="17">
        <f t="shared" si="2"/>
        <v>1.4000000000000679E-3</v>
      </c>
      <c r="B71" s="36"/>
      <c r="C71" s="12">
        <f t="shared" si="3"/>
        <v>17</v>
      </c>
      <c r="D71" s="30">
        <v>8.7070500000000006</v>
      </c>
      <c r="E71" s="30">
        <v>6.9928999999999997</v>
      </c>
      <c r="F71" s="30">
        <v>6.5654700000000004</v>
      </c>
      <c r="G71" s="30">
        <v>6.4569700000000001</v>
      </c>
      <c r="H71" s="30">
        <v>6.3389300000000004</v>
      </c>
      <c r="I71" s="30">
        <v>6.3088499999999996</v>
      </c>
      <c r="J71" s="30">
        <v>6.1899899999999999</v>
      </c>
      <c r="K71" s="30">
        <v>6.04819</v>
      </c>
      <c r="L71" s="30">
        <v>5.81569</v>
      </c>
      <c r="M71" s="30">
        <v>5.1011300000000004</v>
      </c>
      <c r="N71" s="30">
        <v>3.9305400000000001</v>
      </c>
    </row>
    <row r="72" spans="1:14" s="15" customFormat="1" ht="10.5" customHeight="1" x14ac:dyDescent="0.2">
      <c r="A72" s="17">
        <f t="shared" si="2"/>
        <v>1.4000000000000679E-3</v>
      </c>
      <c r="B72" s="36"/>
      <c r="C72" s="31">
        <f t="shared" si="3"/>
        <v>18</v>
      </c>
      <c r="D72" s="32">
        <v>8.7088599999999996</v>
      </c>
      <c r="E72" s="32">
        <v>6.9941700000000004</v>
      </c>
      <c r="F72" s="32">
        <v>6.56663</v>
      </c>
      <c r="G72" s="32">
        <v>6.4581</v>
      </c>
      <c r="H72" s="32">
        <v>6.3400400000000001</v>
      </c>
      <c r="I72" s="32">
        <v>6.3099600000000002</v>
      </c>
      <c r="J72" s="32">
        <v>6.1910699999999999</v>
      </c>
      <c r="K72" s="32">
        <v>6.0492499999999998</v>
      </c>
      <c r="L72" s="32">
        <v>5.8167099999999996</v>
      </c>
      <c r="M72" s="32">
        <v>5.1020200000000004</v>
      </c>
      <c r="N72" s="32">
        <v>3.9312299999999998</v>
      </c>
    </row>
    <row r="73" spans="1:14" s="15" customFormat="1" ht="10.5" customHeight="1" x14ac:dyDescent="0.2">
      <c r="A73" s="17">
        <f t="shared" si="2"/>
        <v>1.4000000000000679E-3</v>
      </c>
      <c r="B73" s="36"/>
      <c r="C73" s="12">
        <f t="shared" si="3"/>
        <v>19</v>
      </c>
      <c r="D73" s="30">
        <v>8.71068</v>
      </c>
      <c r="E73" s="30">
        <v>6.9954499999999999</v>
      </c>
      <c r="F73" s="30">
        <v>6.56778</v>
      </c>
      <c r="G73" s="30">
        <v>6.4592400000000003</v>
      </c>
      <c r="H73" s="30">
        <v>6.3411600000000004</v>
      </c>
      <c r="I73" s="30">
        <v>6.3110600000000003</v>
      </c>
      <c r="J73" s="30">
        <v>6.1921600000000003</v>
      </c>
      <c r="K73" s="30">
        <v>6.0503099999999996</v>
      </c>
      <c r="L73" s="30">
        <v>5.8177300000000001</v>
      </c>
      <c r="M73" s="30">
        <v>5.1029200000000001</v>
      </c>
      <c r="N73" s="30">
        <v>3.9319199999999999</v>
      </c>
    </row>
    <row r="74" spans="1:14" s="15" customFormat="1" ht="10.5" customHeight="1" x14ac:dyDescent="0.2">
      <c r="A74" s="17">
        <f t="shared" si="2"/>
        <v>1.4000000000000679E-3</v>
      </c>
      <c r="B74" s="36"/>
      <c r="C74" s="12">
        <f t="shared" si="3"/>
        <v>20</v>
      </c>
      <c r="D74" s="30">
        <v>8.7124900000000007</v>
      </c>
      <c r="E74" s="30">
        <v>6.9967199999999998</v>
      </c>
      <c r="F74" s="30">
        <v>6.5689299999999999</v>
      </c>
      <c r="G74" s="30">
        <v>6.4603700000000002</v>
      </c>
      <c r="H74" s="30">
        <v>6.3422700000000001</v>
      </c>
      <c r="I74" s="30">
        <v>6.3121700000000001</v>
      </c>
      <c r="J74" s="30">
        <v>6.1932499999999999</v>
      </c>
      <c r="K74" s="30">
        <v>6.0513700000000004</v>
      </c>
      <c r="L74" s="30">
        <v>5.8187600000000002</v>
      </c>
      <c r="M74" s="30">
        <v>5.1038100000000002</v>
      </c>
      <c r="N74" s="30">
        <v>3.9326099999999999</v>
      </c>
    </row>
    <row r="75" spans="1:14" s="15" customFormat="1" ht="10.5" customHeight="1" x14ac:dyDescent="0.2">
      <c r="A75" s="17">
        <f t="shared" si="2"/>
        <v>1.4000000000000679E-3</v>
      </c>
      <c r="B75" s="36"/>
      <c r="C75" s="31">
        <f t="shared" si="3"/>
        <v>21</v>
      </c>
      <c r="D75" s="32">
        <v>8.7143099999999993</v>
      </c>
      <c r="E75" s="32">
        <v>6.9979899999999997</v>
      </c>
      <c r="F75" s="32">
        <v>6.5700900000000004</v>
      </c>
      <c r="G75" s="32">
        <v>6.4615</v>
      </c>
      <c r="H75" s="32">
        <v>6.3433799999999998</v>
      </c>
      <c r="I75" s="32">
        <v>6.3132799999999998</v>
      </c>
      <c r="J75" s="32">
        <v>6.1943299999999999</v>
      </c>
      <c r="K75" s="32">
        <v>6.0524399999999998</v>
      </c>
      <c r="L75" s="32">
        <v>5.8197799999999997</v>
      </c>
      <c r="M75" s="32">
        <v>5.1047099999999999</v>
      </c>
      <c r="N75" s="32">
        <v>3.9333</v>
      </c>
    </row>
    <row r="76" spans="1:14" s="15" customFormat="1" ht="10.5" customHeight="1" x14ac:dyDescent="0.2">
      <c r="A76" s="17">
        <f t="shared" si="2"/>
        <v>1.4000000000000679E-3</v>
      </c>
      <c r="B76" s="36"/>
      <c r="C76" s="12">
        <f t="shared" si="3"/>
        <v>22</v>
      </c>
      <c r="D76" s="30">
        <v>8.7161299999999997</v>
      </c>
      <c r="E76" s="30">
        <v>6.9992700000000001</v>
      </c>
      <c r="F76" s="30">
        <v>6.5712400000000004</v>
      </c>
      <c r="G76" s="30">
        <v>6.4626400000000004</v>
      </c>
      <c r="H76" s="30">
        <v>6.3445</v>
      </c>
      <c r="I76" s="30">
        <v>6.3143900000000004</v>
      </c>
      <c r="J76" s="30">
        <v>6.1954200000000004</v>
      </c>
      <c r="K76" s="30">
        <v>6.0534999999999997</v>
      </c>
      <c r="L76" s="30">
        <v>5.8208000000000002</v>
      </c>
      <c r="M76" s="30">
        <v>5.1056100000000004</v>
      </c>
      <c r="N76" s="30">
        <v>3.9339900000000001</v>
      </c>
    </row>
    <row r="77" spans="1:14" s="15" customFormat="1" ht="10.5" customHeight="1" x14ac:dyDescent="0.2">
      <c r="A77" s="17">
        <f t="shared" si="2"/>
        <v>1.4000000000000679E-3</v>
      </c>
      <c r="B77" s="36"/>
      <c r="C77" s="12">
        <f t="shared" si="3"/>
        <v>23</v>
      </c>
      <c r="D77" s="30">
        <v>8.7179400000000005</v>
      </c>
      <c r="E77" s="30">
        <v>7.00054</v>
      </c>
      <c r="F77" s="30">
        <v>6.5723900000000004</v>
      </c>
      <c r="G77" s="30">
        <v>6.4637700000000002</v>
      </c>
      <c r="H77" s="30">
        <v>6.3456099999999998</v>
      </c>
      <c r="I77" s="30">
        <v>6.3155000000000001</v>
      </c>
      <c r="J77" s="30">
        <v>6.19651</v>
      </c>
      <c r="K77" s="30">
        <v>6.0545600000000004</v>
      </c>
      <c r="L77" s="30">
        <v>5.8218199999999998</v>
      </c>
      <c r="M77" s="30">
        <v>5.1064999999999996</v>
      </c>
      <c r="N77" s="30">
        <v>3.9346800000000002</v>
      </c>
    </row>
    <row r="78" spans="1:14" s="15" customFormat="1" ht="10.5" customHeight="1" x14ac:dyDescent="0.2">
      <c r="A78" s="17">
        <f t="shared" si="2"/>
        <v>1.4000000000000679E-3</v>
      </c>
      <c r="B78" s="36"/>
      <c r="C78" s="31">
        <f t="shared" si="3"/>
        <v>24</v>
      </c>
      <c r="D78" s="32">
        <v>8.7197600000000008</v>
      </c>
      <c r="E78" s="32">
        <v>7.0018200000000004</v>
      </c>
      <c r="F78" s="32">
        <v>6.57355</v>
      </c>
      <c r="G78" s="32">
        <v>6.4649099999999997</v>
      </c>
      <c r="H78" s="32">
        <v>6.3467200000000004</v>
      </c>
      <c r="I78" s="32">
        <v>6.3166000000000002</v>
      </c>
      <c r="J78" s="32">
        <v>6.1976000000000004</v>
      </c>
      <c r="K78" s="32">
        <v>6.0556200000000002</v>
      </c>
      <c r="L78" s="32">
        <v>5.8228400000000002</v>
      </c>
      <c r="M78" s="32">
        <v>5.1074000000000002</v>
      </c>
      <c r="N78" s="32">
        <v>3.9353699999999998</v>
      </c>
    </row>
    <row r="79" spans="1:14" s="15" customFormat="1" ht="10.5" customHeight="1" x14ac:dyDescent="0.2">
      <c r="A79" s="17">
        <f t="shared" si="2"/>
        <v>1.4000000000000679E-3</v>
      </c>
      <c r="B79" s="36"/>
      <c r="C79" s="12">
        <f t="shared" si="3"/>
        <v>25</v>
      </c>
      <c r="D79" s="30">
        <v>8.7215799999999994</v>
      </c>
      <c r="E79" s="30">
        <v>7.0030999999999999</v>
      </c>
      <c r="F79" s="30">
        <v>6.5747</v>
      </c>
      <c r="G79" s="30">
        <v>6.4660399999999996</v>
      </c>
      <c r="H79" s="30">
        <v>6.3478399999999997</v>
      </c>
      <c r="I79" s="30">
        <v>6.3177099999999999</v>
      </c>
      <c r="J79" s="30">
        <v>6.19869</v>
      </c>
      <c r="K79" s="30">
        <v>6.0566899999999997</v>
      </c>
      <c r="L79" s="30">
        <v>5.8238700000000003</v>
      </c>
      <c r="M79" s="30">
        <v>5.1082900000000002</v>
      </c>
      <c r="N79" s="30">
        <v>3.93607</v>
      </c>
    </row>
    <row r="80" spans="1:14" s="15" customFormat="1" ht="10.5" customHeight="1" x14ac:dyDescent="0.2">
      <c r="A80" s="17">
        <f t="shared" si="2"/>
        <v>1.4000000000000679E-3</v>
      </c>
      <c r="B80" s="36"/>
      <c r="C80" s="12">
        <f t="shared" si="3"/>
        <v>26</v>
      </c>
      <c r="D80" s="30">
        <v>8.7233999999999998</v>
      </c>
      <c r="E80" s="30">
        <v>7.0043699999999998</v>
      </c>
      <c r="F80" s="30">
        <v>6.57585</v>
      </c>
      <c r="G80" s="30">
        <v>6.4671799999999999</v>
      </c>
      <c r="H80" s="30">
        <v>6.3489500000000003</v>
      </c>
      <c r="I80" s="30">
        <v>6.3188199999999997</v>
      </c>
      <c r="J80" s="30">
        <v>6.19977</v>
      </c>
      <c r="K80" s="30">
        <v>6.0577500000000004</v>
      </c>
      <c r="L80" s="30">
        <v>5.8248899999999999</v>
      </c>
      <c r="M80" s="30">
        <v>5.1091899999999999</v>
      </c>
      <c r="N80" s="30">
        <v>3.93676</v>
      </c>
    </row>
    <row r="81" spans="1:14" s="15" customFormat="1" ht="10.5" customHeight="1" x14ac:dyDescent="0.2">
      <c r="A81" s="17">
        <f t="shared" si="2"/>
        <v>1.4000000000000679E-3</v>
      </c>
      <c r="B81" s="36"/>
      <c r="C81" s="31">
        <f t="shared" si="3"/>
        <v>27</v>
      </c>
      <c r="D81" s="32">
        <v>8.7252200000000002</v>
      </c>
      <c r="E81" s="32">
        <v>7.0056500000000002</v>
      </c>
      <c r="F81" s="32">
        <v>6.5770099999999996</v>
      </c>
      <c r="G81" s="32">
        <v>6.4683099999999998</v>
      </c>
      <c r="H81" s="32">
        <v>6.3500699999999997</v>
      </c>
      <c r="I81" s="32">
        <v>6.3199300000000003</v>
      </c>
      <c r="J81" s="32">
        <v>6.2008599999999996</v>
      </c>
      <c r="K81" s="32">
        <v>6.0588100000000003</v>
      </c>
      <c r="L81" s="32">
        <v>5.8259100000000004</v>
      </c>
      <c r="M81" s="32">
        <v>5.1100899999999996</v>
      </c>
      <c r="N81" s="32">
        <v>3.9374500000000001</v>
      </c>
    </row>
    <row r="82" spans="1:14" s="15" customFormat="1" ht="10.5" customHeight="1" x14ac:dyDescent="0.2">
      <c r="A82" s="17">
        <f t="shared" si="2"/>
        <v>1.4000000000000679E-3</v>
      </c>
      <c r="B82" s="36"/>
      <c r="C82" s="12">
        <f t="shared" si="3"/>
        <v>28</v>
      </c>
      <c r="D82" s="30">
        <v>8.7270400000000006</v>
      </c>
      <c r="E82" s="30">
        <v>7.00692</v>
      </c>
      <c r="F82" s="30">
        <v>6.5781599999999996</v>
      </c>
      <c r="G82" s="30">
        <v>6.4694500000000001</v>
      </c>
      <c r="H82" s="30">
        <v>6.3511800000000003</v>
      </c>
      <c r="I82" s="30">
        <v>6.32104</v>
      </c>
      <c r="J82" s="30">
        <v>6.2019500000000001</v>
      </c>
      <c r="K82" s="30">
        <v>6.0598799999999997</v>
      </c>
      <c r="L82" s="30">
        <v>5.8269299999999999</v>
      </c>
      <c r="M82" s="30">
        <v>5.1109900000000001</v>
      </c>
      <c r="N82" s="30">
        <v>3.9381400000000002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  <mc:AlternateContent xmlns:mc="http://schemas.openxmlformats.org/markup-compatibility/2006">
      <mc:Choice Requires="x14">
        <oleObject progId="Paint.Picture" shapeId="2051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Forsendur</vt:lpstr>
      <vt:lpstr>Verð nóvember 2014</vt:lpstr>
      <vt:lpstr>Dags_visit_naest</vt:lpstr>
      <vt:lpstr>LVT</vt:lpstr>
      <vt:lpstr>NVT</vt:lpstr>
      <vt:lpstr>NvtNæstaMánaðar</vt:lpstr>
      <vt:lpstr>NvtÞessaMánaðar</vt:lpstr>
      <vt:lpstr>'Verð nóvember 2014'!Print_Area</vt:lpstr>
      <vt:lpstr>'Verð nóvember 2014'!Print_Titles</vt:lpstr>
      <vt:lpstr>Verdb_raun</vt:lpstr>
      <vt:lpstr>verdbspa</vt:lpstr>
      <vt:lpstr>VerðBólgaMánaðarins</vt:lpstr>
      <vt:lpstr>VerðBólguSpáSeðlabanka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2014-10-30T13:59:17Z</dcterms:modified>
</cp:coreProperties>
</file>