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4\"/>
    </mc:Choice>
  </mc:AlternateContent>
  <bookViews>
    <workbookView xWindow="0" yWindow="0" windowWidth="15360" windowHeight="10215"/>
  </bookViews>
  <sheets>
    <sheet name="Sheet1" sheetId="1" r:id="rId1"/>
  </sheets>
  <externalReferences>
    <externalReference r:id="rId2"/>
    <externalReference r:id="rId3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M82" i="1"/>
  <c r="L82" i="1"/>
  <c r="K82" i="1"/>
  <c r="J82" i="1"/>
  <c r="I82" i="1"/>
  <c r="H82" i="1"/>
  <c r="G82" i="1"/>
  <c r="F82" i="1"/>
  <c r="E82" i="1"/>
  <c r="D82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N67" i="1"/>
  <c r="M67" i="1"/>
  <c r="L67" i="1"/>
  <c r="K67" i="1"/>
  <c r="J67" i="1"/>
  <c r="I67" i="1"/>
  <c r="H67" i="1"/>
  <c r="G67" i="1"/>
  <c r="F67" i="1"/>
  <c r="E67" i="1"/>
  <c r="D67" i="1"/>
  <c r="N66" i="1"/>
  <c r="M66" i="1"/>
  <c r="L66" i="1"/>
  <c r="K66" i="1"/>
  <c r="J66" i="1"/>
  <c r="I66" i="1"/>
  <c r="H66" i="1"/>
  <c r="G66" i="1"/>
  <c r="F66" i="1"/>
  <c r="E66" i="1"/>
  <c r="D66" i="1"/>
  <c r="N65" i="1"/>
  <c r="M65" i="1"/>
  <c r="L65" i="1"/>
  <c r="K65" i="1"/>
  <c r="J65" i="1"/>
  <c r="I65" i="1"/>
  <c r="H65" i="1"/>
  <c r="G65" i="1"/>
  <c r="F65" i="1"/>
  <c r="E65" i="1"/>
  <c r="D65" i="1"/>
  <c r="N64" i="1"/>
  <c r="M64" i="1"/>
  <c r="L64" i="1"/>
  <c r="K64" i="1"/>
  <c r="J64" i="1"/>
  <c r="I64" i="1"/>
  <c r="H64" i="1"/>
  <c r="G64" i="1"/>
  <c r="F64" i="1"/>
  <c r="E64" i="1"/>
  <c r="D64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C53" i="1"/>
  <c r="C52" i="1"/>
  <c r="C49" i="1"/>
  <c r="C48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L39" i="1"/>
  <c r="K39" i="1"/>
  <c r="J39" i="1"/>
  <c r="I39" i="1"/>
  <c r="H39" i="1"/>
  <c r="G39" i="1"/>
  <c r="F39" i="1"/>
  <c r="E39" i="1"/>
  <c r="D39" i="1"/>
  <c r="N38" i="1"/>
  <c r="M38" i="1"/>
  <c r="L38" i="1"/>
  <c r="K38" i="1"/>
  <c r="J38" i="1"/>
  <c r="I38" i="1"/>
  <c r="H38" i="1"/>
  <c r="G38" i="1"/>
  <c r="F38" i="1"/>
  <c r="E38" i="1"/>
  <c r="D38" i="1"/>
  <c r="N37" i="1"/>
  <c r="M37" i="1"/>
  <c r="L37" i="1"/>
  <c r="K37" i="1"/>
  <c r="J37" i="1"/>
  <c r="I37" i="1"/>
  <c r="H37" i="1"/>
  <c r="G37" i="1"/>
  <c r="F37" i="1"/>
  <c r="E37" i="1"/>
  <c r="D37" i="1"/>
  <c r="N36" i="1"/>
  <c r="M36" i="1"/>
  <c r="L36" i="1"/>
  <c r="K36" i="1"/>
  <c r="J36" i="1"/>
  <c r="I36" i="1"/>
  <c r="H36" i="1"/>
  <c r="G36" i="1"/>
  <c r="F36" i="1"/>
  <c r="E36" i="1"/>
  <c r="D36" i="1"/>
  <c r="N35" i="1"/>
  <c r="M35" i="1"/>
  <c r="L35" i="1"/>
  <c r="K35" i="1"/>
  <c r="J35" i="1"/>
  <c r="I35" i="1"/>
  <c r="H35" i="1"/>
  <c r="G35" i="1"/>
  <c r="F35" i="1"/>
  <c r="E35" i="1"/>
  <c r="D35" i="1"/>
  <c r="N34" i="1"/>
  <c r="M34" i="1"/>
  <c r="L34" i="1"/>
  <c r="K34" i="1"/>
  <c r="J34" i="1"/>
  <c r="I34" i="1"/>
  <c r="H34" i="1"/>
  <c r="G34" i="1"/>
  <c r="F34" i="1"/>
  <c r="E34" i="1"/>
  <c r="D34" i="1"/>
  <c r="N33" i="1"/>
  <c r="M33" i="1"/>
  <c r="L33" i="1"/>
  <c r="K33" i="1"/>
  <c r="J33" i="1"/>
  <c r="I33" i="1"/>
  <c r="H33" i="1"/>
  <c r="G33" i="1"/>
  <c r="F33" i="1"/>
  <c r="E33" i="1"/>
  <c r="D33" i="1"/>
  <c r="N32" i="1"/>
  <c r="M32" i="1"/>
  <c r="L32" i="1"/>
  <c r="K32" i="1"/>
  <c r="J32" i="1"/>
  <c r="I32" i="1"/>
  <c r="H32" i="1"/>
  <c r="G32" i="1"/>
  <c r="F32" i="1"/>
  <c r="E32" i="1"/>
  <c r="D32" i="1"/>
  <c r="N31" i="1"/>
  <c r="M31" i="1"/>
  <c r="L31" i="1"/>
  <c r="K31" i="1"/>
  <c r="J31" i="1"/>
  <c r="I31" i="1"/>
  <c r="H31" i="1"/>
  <c r="G31" i="1"/>
  <c r="F31" i="1"/>
  <c r="E31" i="1"/>
  <c r="D31" i="1"/>
  <c r="N30" i="1"/>
  <c r="M30" i="1"/>
  <c r="L30" i="1"/>
  <c r="K30" i="1"/>
  <c r="J30" i="1"/>
  <c r="I30" i="1"/>
  <c r="H30" i="1"/>
  <c r="G30" i="1"/>
  <c r="F30" i="1"/>
  <c r="E30" i="1"/>
  <c r="D30" i="1"/>
  <c r="N29" i="1"/>
  <c r="M29" i="1"/>
  <c r="L29" i="1"/>
  <c r="K29" i="1"/>
  <c r="J29" i="1"/>
  <c r="I29" i="1"/>
  <c r="H29" i="1"/>
  <c r="G29" i="1"/>
  <c r="F29" i="1"/>
  <c r="E29" i="1"/>
  <c r="D29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C14" i="1"/>
  <c r="C13" i="1"/>
  <c r="C10" i="1"/>
  <c r="C9" i="1"/>
  <c r="L2" i="1"/>
  <c r="H1" i="1"/>
  <c r="C77" i="1" l="1"/>
  <c r="C78" i="1" s="1"/>
  <c r="C79" i="1" s="1"/>
  <c r="C80" i="1" s="1"/>
  <c r="C81" i="1" s="1"/>
  <c r="C82" i="1" s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56" i="1"/>
  <c r="C57" i="1" s="1"/>
  <c r="C58" i="1" s="1"/>
  <c r="C59" i="1" s="1"/>
  <c r="C60" i="1" s="1"/>
  <c r="B55" i="1"/>
  <c r="C18" i="1"/>
  <c r="C19" i="1" s="1"/>
  <c r="C20" i="1" s="1"/>
  <c r="C21" i="1" s="1"/>
  <c r="C22" i="1" s="1"/>
  <c r="C23" i="1" s="1"/>
  <c r="C17" i="1"/>
  <c r="A14" i="1"/>
  <c r="A16" i="1" s="1"/>
  <c r="L4" i="1"/>
  <c r="J4" i="1"/>
  <c r="D4" i="1"/>
  <c r="J3" i="1"/>
  <c r="F3" i="1"/>
  <c r="I1" i="1"/>
  <c r="A17" i="1" l="1"/>
  <c r="A23" i="1"/>
  <c r="B14" i="1"/>
  <c r="B53" i="1" s="1"/>
  <c r="A81" i="1"/>
  <c r="A77" i="1"/>
  <c r="A73" i="1"/>
  <c r="A69" i="1"/>
  <c r="A65" i="1"/>
  <c r="A61" i="1"/>
  <c r="A57" i="1"/>
  <c r="A80" i="1"/>
  <c r="A76" i="1"/>
  <c r="A72" i="1"/>
  <c r="A68" i="1"/>
  <c r="A64" i="1"/>
  <c r="A60" i="1"/>
  <c r="A79" i="1"/>
  <c r="A75" i="1"/>
  <c r="A71" i="1"/>
  <c r="A67" i="1"/>
  <c r="A63" i="1"/>
  <c r="A59" i="1"/>
  <c r="A78" i="1"/>
  <c r="A62" i="1"/>
  <c r="A55" i="1"/>
  <c r="A74" i="1"/>
  <c r="A58" i="1"/>
  <c r="A20" i="1"/>
  <c r="A70" i="1"/>
  <c r="A19" i="1"/>
  <c r="A18" i="1"/>
  <c r="A66" i="1"/>
  <c r="A56" i="1"/>
  <c r="C24" i="1"/>
  <c r="A22" i="1"/>
  <c r="A21" i="1"/>
  <c r="A82" i="1"/>
  <c r="A24" i="1" l="1"/>
  <c r="C25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<sst xmlns="http://schemas.openxmlformats.org/spreadsheetml/2006/main" count="39" uniqueCount="33">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</sst>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4/8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4/9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4"/>
    </sheetNames>
    <sheetDataSet>
      <sheetData sheetId="0">
        <row r="2">
          <cell r="C2">
            <v>41852</v>
          </cell>
        </row>
        <row r="4">
          <cell r="D4">
            <v>422.1</v>
          </cell>
        </row>
        <row r="5">
          <cell r="D5">
            <v>41843</v>
          </cell>
        </row>
        <row r="8">
          <cell r="D8">
            <v>41878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4"/>
    </sheetNames>
    <sheetDataSet>
      <sheetData sheetId="0">
        <row r="2">
          <cell r="C2">
            <v>41883</v>
          </cell>
        </row>
        <row r="3">
          <cell r="C3">
            <v>8334</v>
          </cell>
          <cell r="D3">
            <v>8354</v>
          </cell>
        </row>
        <row r="4">
          <cell r="C4">
            <v>422.1</v>
          </cell>
          <cell r="D4">
            <v>423.1</v>
          </cell>
        </row>
        <row r="7">
          <cell r="C7">
            <v>2.3999999999999577E-3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1" workbookViewId="0">
      <selection activeCell="G57" sqref="G57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f>[2]Forsendur!$C$2</f>
        <v>41883</v>
      </c>
      <c r="I1" s="4">
        <f>[1]Forsendur!$C$2</f>
        <v>41852</v>
      </c>
    </row>
    <row r="2" spans="1:14" ht="13.5" thickBot="1" x14ac:dyDescent="0.25">
      <c r="K2" s="5" t="s">
        <v>1</v>
      </c>
      <c r="L2" s="6">
        <f>[2]Forsendur!C2</f>
        <v>41883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f>[2]Forsendur!C3</f>
        <v>8334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f>[2]Forsendur!C4</f>
        <v>422.1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f>[2]Forsendur!C7</f>
        <v>2.3999999999999577E-3</v>
      </c>
      <c r="D13" s="14"/>
      <c r="N13" s="15"/>
    </row>
    <row r="14" spans="1:14" x14ac:dyDescent="0.2">
      <c r="A14" s="16">
        <f>IF(DAY([1]Forsendur!D5)&lt;1,32,DAY([1]Forsendur!D5))</f>
        <v>23</v>
      </c>
      <c r="B14" s="1" t="str">
        <f>IF(C14&lt;0,"Lækkun vísitölu","Hækkun vísitölu")</f>
        <v>Hækkun vísitölu</v>
      </c>
      <c r="C14" s="13">
        <f>IF(AND([2]Forsendur!D3&gt;0,[2]Forsendur!D4&gt;0),ROUND([2]Forsendur!D4/[2]Forsendur!C4-1,4),0)</f>
        <v>2.3999999999999998E-3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2.3999999999999577E-3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12.36374</v>
      </c>
      <c r="E16" s="19">
        <f t="shared" si="0"/>
        <v>10.915660000000001</v>
      </c>
      <c r="F16" s="19">
        <f t="shared" si="0"/>
        <v>11.33587</v>
      </c>
      <c r="G16" s="19">
        <f t="shared" si="0"/>
        <v>11.1091</v>
      </c>
      <c r="H16" s="19">
        <f t="shared" si="0"/>
        <v>10.536960000000001</v>
      </c>
      <c r="I16" s="19">
        <f>ROUND(100000*LVT / I$11 * ((1+I$12/100) ^ ((DAYS360(I$6,$L$2)+$C16-1)/360) * ((1+$A16) ^ (($C16-15)/30))) / 100000,5)</f>
        <v>9.8849599999999995</v>
      </c>
      <c r="J16" s="19">
        <f>ROUND(100000*LVT / J$11 * ((1+J$12/100) ^ ((DAYS360(J$6,$L$2)+$C16-1)/360) * ((1+$A16) ^ (($C16-15)/30))) / 100000,5)</f>
        <v>9.7359100000000005</v>
      </c>
      <c r="K16" s="19">
        <f t="shared" si="0"/>
        <v>9.5831199999999992</v>
      </c>
      <c r="L16" s="19">
        <f>ROUND(100000*LVT / L$11 * ((1+L$12/100) ^ ((DAYS360(L$6,$L$2)+$C16-1)/360) * ((1+$A16) ^ (($C16-15)/30))) / 100000,5)</f>
        <v>9.2999700000000001</v>
      </c>
      <c r="M16" s="19">
        <f t="shared" si="0"/>
        <v>9.1069999999999993</v>
      </c>
      <c r="N16" s="19">
        <f t="shared" si="0"/>
        <v>8.8255499999999998</v>
      </c>
    </row>
    <row r="17" spans="1:14" x14ac:dyDescent="0.2">
      <c r="A17" s="17">
        <f t="shared" ref="A17:A43" si="1">IF(Dags_visit_naest&gt;C17,verdbspa,Verdb_raun)</f>
        <v>2.3999999999999577E-3</v>
      </c>
      <c r="B17" s="20"/>
      <c r="C17" s="10">
        <f t="shared" ref="C17:C43" si="2">C16+1</f>
        <v>2</v>
      </c>
      <c r="D17" s="19">
        <f t="shared" si="0"/>
        <v>12.36665</v>
      </c>
      <c r="E17" s="19">
        <f t="shared" si="0"/>
        <v>10.918229999999999</v>
      </c>
      <c r="F17" s="19">
        <f t="shared" si="0"/>
        <v>11.338609999999999</v>
      </c>
      <c r="G17" s="19">
        <f t="shared" si="0"/>
        <v>11.11178</v>
      </c>
      <c r="H17" s="19">
        <f t="shared" si="0"/>
        <v>10.53951</v>
      </c>
      <c r="I17" s="19">
        <f t="shared" si="0"/>
        <v>9.8873499999999996</v>
      </c>
      <c r="J17" s="19">
        <f t="shared" si="0"/>
        <v>9.7382600000000004</v>
      </c>
      <c r="K17" s="19">
        <f t="shared" si="0"/>
        <v>9.5854300000000006</v>
      </c>
      <c r="L17" s="19">
        <f t="shared" si="0"/>
        <v>9.3022200000000002</v>
      </c>
      <c r="M17" s="19">
        <f t="shared" si="0"/>
        <v>9.1091999999999995</v>
      </c>
      <c r="N17" s="19">
        <f t="shared" si="0"/>
        <v>8.8276900000000005</v>
      </c>
    </row>
    <row r="18" spans="1:14" x14ac:dyDescent="0.2">
      <c r="A18" s="17">
        <f t="shared" si="1"/>
        <v>2.3999999999999577E-3</v>
      </c>
      <c r="B18" s="20"/>
      <c r="C18" s="21">
        <f t="shared" si="2"/>
        <v>3</v>
      </c>
      <c r="D18" s="22">
        <f t="shared" si="0"/>
        <v>12.36955</v>
      </c>
      <c r="E18" s="22">
        <f t="shared" si="0"/>
        <v>10.92079</v>
      </c>
      <c r="F18" s="22">
        <f t="shared" si="0"/>
        <v>11.34135</v>
      </c>
      <c r="G18" s="22">
        <f t="shared" si="0"/>
        <v>11.114470000000001</v>
      </c>
      <c r="H18" s="22">
        <f t="shared" si="0"/>
        <v>10.542059999999999</v>
      </c>
      <c r="I18" s="22">
        <f t="shared" si="0"/>
        <v>9.8897399999999998</v>
      </c>
      <c r="J18" s="22">
        <f t="shared" si="0"/>
        <v>9.7406199999999998</v>
      </c>
      <c r="K18" s="22">
        <f t="shared" si="0"/>
        <v>9.5877499999999998</v>
      </c>
      <c r="L18" s="22">
        <f t="shared" si="0"/>
        <v>9.3044600000000006</v>
      </c>
      <c r="M18" s="22">
        <f t="shared" si="0"/>
        <v>9.1113999999999997</v>
      </c>
      <c r="N18" s="22">
        <f t="shared" si="0"/>
        <v>8.8298199999999998</v>
      </c>
    </row>
    <row r="19" spans="1:14" x14ac:dyDescent="0.2">
      <c r="A19" s="17">
        <f t="shared" si="1"/>
        <v>2.3999999999999577E-3</v>
      </c>
      <c r="B19" s="20"/>
      <c r="C19" s="10">
        <f t="shared" si="2"/>
        <v>4</v>
      </c>
      <c r="D19" s="19">
        <f t="shared" si="0"/>
        <v>12.37246</v>
      </c>
      <c r="E19" s="19">
        <f t="shared" si="0"/>
        <v>10.923360000000001</v>
      </c>
      <c r="F19" s="19">
        <f t="shared" si="0"/>
        <v>11.344099999999999</v>
      </c>
      <c r="G19" s="19">
        <f t="shared" si="0"/>
        <v>11.11716</v>
      </c>
      <c r="H19" s="19">
        <f t="shared" si="0"/>
        <v>10.54461</v>
      </c>
      <c r="I19" s="19">
        <f t="shared" si="0"/>
        <v>9.8921299999999999</v>
      </c>
      <c r="J19" s="19">
        <f t="shared" si="0"/>
        <v>9.7429699999999997</v>
      </c>
      <c r="K19" s="19">
        <f t="shared" si="0"/>
        <v>9.5900700000000008</v>
      </c>
      <c r="L19" s="19">
        <f t="shared" si="0"/>
        <v>9.3067100000000007</v>
      </c>
      <c r="M19" s="19">
        <f t="shared" si="0"/>
        <v>9.1135999999999999</v>
      </c>
      <c r="N19" s="19">
        <f t="shared" si="0"/>
        <v>8.8319600000000005</v>
      </c>
    </row>
    <row r="20" spans="1:14" x14ac:dyDescent="0.2">
      <c r="A20" s="17">
        <f t="shared" si="1"/>
        <v>2.3999999999999577E-3</v>
      </c>
      <c r="B20" s="20"/>
      <c r="C20" s="10">
        <f t="shared" si="2"/>
        <v>5</v>
      </c>
      <c r="D20" s="19">
        <f t="shared" si="0"/>
        <v>12.37537</v>
      </c>
      <c r="E20" s="19">
        <f t="shared" si="0"/>
        <v>10.925929999999999</v>
      </c>
      <c r="F20" s="19">
        <f t="shared" si="0"/>
        <v>11.34684</v>
      </c>
      <c r="G20" s="19">
        <f t="shared" si="0"/>
        <v>11.11985</v>
      </c>
      <c r="H20" s="19">
        <f t="shared" si="0"/>
        <v>10.54716</v>
      </c>
      <c r="I20" s="19">
        <f t="shared" si="0"/>
        <v>9.89452</v>
      </c>
      <c r="J20" s="19">
        <f t="shared" si="0"/>
        <v>9.7453299999999992</v>
      </c>
      <c r="K20" s="19">
        <f t="shared" si="0"/>
        <v>9.59239</v>
      </c>
      <c r="L20" s="19">
        <f t="shared" si="0"/>
        <v>9.3089600000000008</v>
      </c>
      <c r="M20" s="19">
        <f t="shared" si="0"/>
        <v>9.1158099999999997</v>
      </c>
      <c r="N20" s="19">
        <f t="shared" si="0"/>
        <v>8.8340899999999998</v>
      </c>
    </row>
    <row r="21" spans="1:14" s="25" customFormat="1" x14ac:dyDescent="0.2">
      <c r="A21" s="23">
        <f t="shared" si="1"/>
        <v>2.3999999999999577E-3</v>
      </c>
      <c r="B21" s="24"/>
      <c r="C21" s="21">
        <f t="shared" si="2"/>
        <v>6</v>
      </c>
      <c r="D21" s="22">
        <f t="shared" si="0"/>
        <v>12.37829</v>
      </c>
      <c r="E21" s="22">
        <f t="shared" si="0"/>
        <v>10.9285</v>
      </c>
      <c r="F21" s="22">
        <f t="shared" si="0"/>
        <v>11.34958</v>
      </c>
      <c r="G21" s="22">
        <f t="shared" si="0"/>
        <v>11.122540000000001</v>
      </c>
      <c r="H21" s="22">
        <f t="shared" si="0"/>
        <v>10.549709999999999</v>
      </c>
      <c r="I21" s="22">
        <f t="shared" si="0"/>
        <v>9.8969100000000001</v>
      </c>
      <c r="J21" s="22">
        <f t="shared" si="0"/>
        <v>9.7476800000000008</v>
      </c>
      <c r="K21" s="22">
        <f t="shared" si="0"/>
        <v>9.5947099999999992</v>
      </c>
      <c r="L21" s="22">
        <f t="shared" si="0"/>
        <v>9.3112200000000005</v>
      </c>
      <c r="M21" s="22">
        <f t="shared" si="0"/>
        <v>9.1180099999999999</v>
      </c>
      <c r="N21" s="22">
        <f t="shared" si="0"/>
        <v>8.8362300000000005</v>
      </c>
    </row>
    <row r="22" spans="1:14" x14ac:dyDescent="0.2">
      <c r="A22" s="17">
        <f t="shared" si="1"/>
        <v>2.3999999999999577E-3</v>
      </c>
      <c r="B22" s="20"/>
      <c r="C22" s="10">
        <f t="shared" si="2"/>
        <v>7</v>
      </c>
      <c r="D22" s="19">
        <f t="shared" si="0"/>
        <v>12.3812</v>
      </c>
      <c r="E22" s="19">
        <f t="shared" si="0"/>
        <v>10.93107</v>
      </c>
      <c r="F22" s="19">
        <f t="shared" si="0"/>
        <v>11.35233</v>
      </c>
      <c r="G22" s="19">
        <f t="shared" si="0"/>
        <v>11.12523</v>
      </c>
      <c r="H22" s="19">
        <f t="shared" si="0"/>
        <v>10.55226</v>
      </c>
      <c r="I22" s="19">
        <f t="shared" si="0"/>
        <v>9.8993000000000002</v>
      </c>
      <c r="J22" s="19">
        <f t="shared" si="0"/>
        <v>9.7500400000000003</v>
      </c>
      <c r="K22" s="19">
        <f t="shared" si="0"/>
        <v>9.5970300000000002</v>
      </c>
      <c r="L22" s="19">
        <f t="shared" si="0"/>
        <v>9.3134700000000006</v>
      </c>
      <c r="M22" s="19">
        <f t="shared" si="0"/>
        <v>9.1202199999999998</v>
      </c>
      <c r="N22" s="19">
        <f t="shared" si="0"/>
        <v>8.8383599999999998</v>
      </c>
    </row>
    <row r="23" spans="1:14" x14ac:dyDescent="0.2">
      <c r="A23" s="17">
        <f t="shared" si="1"/>
        <v>2.3999999999999577E-3</v>
      </c>
      <c r="B23" s="20"/>
      <c r="C23" s="10">
        <f t="shared" si="2"/>
        <v>8</v>
      </c>
      <c r="D23" s="19">
        <f t="shared" si="0"/>
        <v>12.38411</v>
      </c>
      <c r="E23" s="19">
        <f t="shared" si="0"/>
        <v>10.93365</v>
      </c>
      <c r="F23" s="19">
        <f t="shared" si="0"/>
        <v>11.35507</v>
      </c>
      <c r="G23" s="19">
        <f t="shared" si="0"/>
        <v>11.12792</v>
      </c>
      <c r="H23" s="19">
        <f t="shared" si="0"/>
        <v>10.55481</v>
      </c>
      <c r="I23" s="19">
        <f t="shared" si="0"/>
        <v>9.9016999999999999</v>
      </c>
      <c r="J23" s="19">
        <f t="shared" si="0"/>
        <v>9.7523999999999997</v>
      </c>
      <c r="K23" s="19">
        <f t="shared" si="0"/>
        <v>9.5993499999999994</v>
      </c>
      <c r="L23" s="19">
        <f t="shared" si="0"/>
        <v>9.3157200000000007</v>
      </c>
      <c r="M23" s="19">
        <f t="shared" si="0"/>
        <v>9.12242</v>
      </c>
      <c r="N23" s="19">
        <f t="shared" si="0"/>
        <v>8.8405000000000005</v>
      </c>
    </row>
    <row r="24" spans="1:14" s="25" customFormat="1" x14ac:dyDescent="0.2">
      <c r="A24" s="17">
        <f t="shared" si="1"/>
        <v>2.3999999999999577E-3</v>
      </c>
      <c r="B24" s="20"/>
      <c r="C24" s="21">
        <f t="shared" si="2"/>
        <v>9</v>
      </c>
      <c r="D24" s="22">
        <f t="shared" si="0"/>
        <v>12.38702</v>
      </c>
      <c r="E24" s="22">
        <f t="shared" si="0"/>
        <v>10.93622</v>
      </c>
      <c r="F24" s="22">
        <f t="shared" si="0"/>
        <v>11.35782</v>
      </c>
      <c r="G24" s="22">
        <f t="shared" si="0"/>
        <v>11.130610000000001</v>
      </c>
      <c r="H24" s="22">
        <f t="shared" si="0"/>
        <v>10.557359999999999</v>
      </c>
      <c r="I24" s="22">
        <f t="shared" si="0"/>
        <v>9.9040900000000001</v>
      </c>
      <c r="J24" s="22">
        <f t="shared" si="0"/>
        <v>9.7547499999999996</v>
      </c>
      <c r="K24" s="22">
        <f t="shared" si="0"/>
        <v>9.6016700000000004</v>
      </c>
      <c r="L24" s="22">
        <f t="shared" si="0"/>
        <v>9.3179700000000008</v>
      </c>
      <c r="M24" s="22">
        <f t="shared" si="0"/>
        <v>9.1246299999999998</v>
      </c>
      <c r="N24" s="22">
        <f t="shared" si="0"/>
        <v>8.8426399999999994</v>
      </c>
    </row>
    <row r="25" spans="1:14" s="25" customFormat="1" x14ac:dyDescent="0.2">
      <c r="A25" s="17">
        <f t="shared" si="1"/>
        <v>2.3999999999999577E-3</v>
      </c>
      <c r="B25" s="20"/>
      <c r="C25" s="26">
        <f t="shared" si="2"/>
        <v>10</v>
      </c>
      <c r="D25" s="19">
        <f t="shared" si="0"/>
        <v>12.389939999999999</v>
      </c>
      <c r="E25" s="19">
        <f t="shared" si="0"/>
        <v>10.938789999999999</v>
      </c>
      <c r="F25" s="19">
        <f t="shared" si="0"/>
        <v>11.36056</v>
      </c>
      <c r="G25" s="19">
        <f t="shared" si="0"/>
        <v>11.1333</v>
      </c>
      <c r="H25" s="19">
        <f t="shared" si="0"/>
        <v>10.55991</v>
      </c>
      <c r="I25" s="19">
        <f t="shared" si="0"/>
        <v>9.9064899999999998</v>
      </c>
      <c r="J25" s="19">
        <f t="shared" si="0"/>
        <v>9.7571100000000008</v>
      </c>
      <c r="K25" s="19">
        <f t="shared" si="0"/>
        <v>9.6039899999999996</v>
      </c>
      <c r="L25" s="19">
        <f t="shared" si="0"/>
        <v>9.3202200000000008</v>
      </c>
      <c r="M25" s="19">
        <f t="shared" si="0"/>
        <v>9.12683</v>
      </c>
      <c r="N25" s="19">
        <f t="shared" si="0"/>
        <v>8.8447800000000001</v>
      </c>
    </row>
    <row r="26" spans="1:14" s="28" customFormat="1" x14ac:dyDescent="0.2">
      <c r="A26" s="17">
        <f t="shared" si="1"/>
        <v>2.3999999999999577E-3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12.392849999999999</v>
      </c>
      <c r="E26" s="19">
        <f t="shared" si="3"/>
        <v>10.94136</v>
      </c>
      <c r="F26" s="19">
        <f t="shared" si="3"/>
        <v>11.36331</v>
      </c>
      <c r="G26" s="19">
        <f t="shared" si="3"/>
        <v>11.13599</v>
      </c>
      <c r="H26" s="19">
        <f t="shared" si="3"/>
        <v>10.562469999999999</v>
      </c>
      <c r="I26" s="19">
        <f t="shared" si="3"/>
        <v>9.9088799999999999</v>
      </c>
      <c r="J26" s="19">
        <f t="shared" si="3"/>
        <v>9.7594700000000003</v>
      </c>
      <c r="K26" s="19">
        <f t="shared" si="3"/>
        <v>9.6063100000000006</v>
      </c>
      <c r="L26" s="19">
        <f t="shared" si="3"/>
        <v>9.3224800000000005</v>
      </c>
      <c r="M26" s="19">
        <f t="shared" si="3"/>
        <v>9.1290399999999998</v>
      </c>
      <c r="N26" s="19">
        <f t="shared" si="3"/>
        <v>8.8469099999999994</v>
      </c>
    </row>
    <row r="27" spans="1:14" s="28" customFormat="1" x14ac:dyDescent="0.2">
      <c r="A27" s="29">
        <f t="shared" si="1"/>
        <v>2.3999999999999577E-3</v>
      </c>
      <c r="B27" s="27"/>
      <c r="C27" s="21">
        <f t="shared" si="2"/>
        <v>12</v>
      </c>
      <c r="D27" s="22">
        <f t="shared" si="3"/>
        <v>12.395770000000001</v>
      </c>
      <c r="E27" s="22">
        <f t="shared" si="3"/>
        <v>10.94394</v>
      </c>
      <c r="F27" s="22">
        <f t="shared" si="3"/>
        <v>11.366059999999999</v>
      </c>
      <c r="G27" s="22">
        <f t="shared" si="3"/>
        <v>11.138680000000001</v>
      </c>
      <c r="H27" s="22">
        <f t="shared" si="3"/>
        <v>10.565020000000001</v>
      </c>
      <c r="I27" s="22">
        <f t="shared" si="3"/>
        <v>9.9112799999999996</v>
      </c>
      <c r="J27" s="22">
        <f t="shared" si="3"/>
        <v>9.7618299999999998</v>
      </c>
      <c r="K27" s="22">
        <f t="shared" si="3"/>
        <v>9.6086299999999998</v>
      </c>
      <c r="L27" s="22">
        <f t="shared" si="3"/>
        <v>9.3247300000000006</v>
      </c>
      <c r="M27" s="22">
        <f t="shared" si="3"/>
        <v>9.1312499999999996</v>
      </c>
      <c r="N27" s="22">
        <f t="shared" si="3"/>
        <v>8.8490500000000001</v>
      </c>
    </row>
    <row r="28" spans="1:14" s="28" customFormat="1" x14ac:dyDescent="0.2">
      <c r="A28" s="29">
        <f t="shared" si="1"/>
        <v>2.3999999999999577E-3</v>
      </c>
      <c r="B28" s="27"/>
      <c r="C28" s="26">
        <f t="shared" si="2"/>
        <v>13</v>
      </c>
      <c r="D28" s="19">
        <f t="shared" si="3"/>
        <v>12.398680000000001</v>
      </c>
      <c r="E28" s="19">
        <f t="shared" si="3"/>
        <v>10.94651</v>
      </c>
      <c r="F28" s="19">
        <f t="shared" si="3"/>
        <v>11.36881</v>
      </c>
      <c r="G28" s="19">
        <f t="shared" si="3"/>
        <v>11.14137</v>
      </c>
      <c r="H28" s="19">
        <f t="shared" si="3"/>
        <v>10.56757</v>
      </c>
      <c r="I28" s="19">
        <f t="shared" si="3"/>
        <v>9.9136699999999998</v>
      </c>
      <c r="J28" s="19">
        <f t="shared" si="3"/>
        <v>9.7641899999999993</v>
      </c>
      <c r="K28" s="19">
        <f t="shared" si="3"/>
        <v>9.6109600000000004</v>
      </c>
      <c r="L28" s="19">
        <f t="shared" si="3"/>
        <v>9.3269900000000003</v>
      </c>
      <c r="M28" s="19">
        <f t="shared" si="3"/>
        <v>9.1334599999999995</v>
      </c>
      <c r="N28" s="19">
        <f t="shared" si="3"/>
        <v>8.8511900000000008</v>
      </c>
    </row>
    <row r="29" spans="1:14" s="28" customFormat="1" x14ac:dyDescent="0.2">
      <c r="A29" s="30">
        <f t="shared" si="1"/>
        <v>2.3999999999999577E-3</v>
      </c>
      <c r="B29" s="27"/>
      <c r="C29" s="26">
        <f t="shared" si="2"/>
        <v>14</v>
      </c>
      <c r="D29" s="19">
        <f t="shared" si="3"/>
        <v>12.4016</v>
      </c>
      <c r="E29" s="19">
        <f t="shared" si="3"/>
        <v>10.94909</v>
      </c>
      <c r="F29" s="19">
        <f t="shared" si="3"/>
        <v>11.371549999999999</v>
      </c>
      <c r="G29" s="19">
        <f t="shared" si="3"/>
        <v>11.144069999999999</v>
      </c>
      <c r="H29" s="19">
        <f t="shared" si="3"/>
        <v>10.570130000000001</v>
      </c>
      <c r="I29" s="19">
        <f t="shared" si="3"/>
        <v>9.9160699999999995</v>
      </c>
      <c r="J29" s="19">
        <f t="shared" si="3"/>
        <v>9.7665500000000005</v>
      </c>
      <c r="K29" s="19">
        <f t="shared" si="3"/>
        <v>9.6132799999999996</v>
      </c>
      <c r="L29" s="19">
        <f t="shared" si="3"/>
        <v>9.3292400000000004</v>
      </c>
      <c r="M29" s="19">
        <f t="shared" si="3"/>
        <v>9.1356599999999997</v>
      </c>
      <c r="N29" s="19">
        <f t="shared" si="3"/>
        <v>8.8533299999999997</v>
      </c>
    </row>
    <row r="30" spans="1:14" s="28" customFormat="1" x14ac:dyDescent="0.2">
      <c r="A30" s="30">
        <f t="shared" si="1"/>
        <v>2.3999999999999577E-3</v>
      </c>
      <c r="B30" s="27"/>
      <c r="C30" s="21">
        <f t="shared" si="2"/>
        <v>15</v>
      </c>
      <c r="D30" s="22">
        <f t="shared" si="3"/>
        <v>12.40452</v>
      </c>
      <c r="E30" s="22">
        <f t="shared" si="3"/>
        <v>10.95166</v>
      </c>
      <c r="F30" s="22">
        <f t="shared" si="3"/>
        <v>11.3743</v>
      </c>
      <c r="G30" s="22">
        <f t="shared" si="3"/>
        <v>11.14676</v>
      </c>
      <c r="H30" s="22">
        <f t="shared" si="3"/>
        <v>10.57269</v>
      </c>
      <c r="I30" s="22">
        <f t="shared" si="3"/>
        <v>9.9184699999999992</v>
      </c>
      <c r="J30" s="22">
        <f t="shared" si="3"/>
        <v>9.7689199999999996</v>
      </c>
      <c r="K30" s="22">
        <f t="shared" si="3"/>
        <v>9.6156100000000002</v>
      </c>
      <c r="L30" s="22">
        <f t="shared" si="3"/>
        <v>9.3315000000000001</v>
      </c>
      <c r="M30" s="22">
        <f t="shared" si="3"/>
        <v>9.1378699999999995</v>
      </c>
      <c r="N30" s="22">
        <f t="shared" si="3"/>
        <v>8.8554700000000004</v>
      </c>
    </row>
    <row r="31" spans="1:14" s="28" customFormat="1" x14ac:dyDescent="0.2">
      <c r="A31" s="30">
        <f t="shared" si="1"/>
        <v>2.3999999999999577E-3</v>
      </c>
      <c r="C31" s="26">
        <f t="shared" si="2"/>
        <v>16</v>
      </c>
      <c r="D31" s="19">
        <f t="shared" si="3"/>
        <v>12.40743</v>
      </c>
      <c r="E31" s="19">
        <f t="shared" si="3"/>
        <v>10.95424</v>
      </c>
      <c r="F31" s="19">
        <f t="shared" si="3"/>
        <v>11.377050000000001</v>
      </c>
      <c r="G31" s="19">
        <f t="shared" si="3"/>
        <v>11.149459999999999</v>
      </c>
      <c r="H31" s="19">
        <f t="shared" si="3"/>
        <v>10.575240000000001</v>
      </c>
      <c r="I31" s="19">
        <f t="shared" si="3"/>
        <v>9.9208700000000007</v>
      </c>
      <c r="J31" s="19">
        <f t="shared" si="3"/>
        <v>9.7712800000000009</v>
      </c>
      <c r="K31" s="19">
        <f t="shared" si="3"/>
        <v>9.6179299999999994</v>
      </c>
      <c r="L31" s="19">
        <f t="shared" si="3"/>
        <v>9.3337500000000002</v>
      </c>
      <c r="M31" s="19">
        <f t="shared" si="3"/>
        <v>9.1400799999999993</v>
      </c>
      <c r="N31" s="19">
        <f t="shared" si="3"/>
        <v>8.8576200000000007</v>
      </c>
    </row>
    <row r="32" spans="1:14" s="28" customFormat="1" x14ac:dyDescent="0.2">
      <c r="A32" s="30">
        <f t="shared" si="1"/>
        <v>2.3999999999999577E-3</v>
      </c>
      <c r="C32" s="26">
        <f t="shared" si="2"/>
        <v>17</v>
      </c>
      <c r="D32" s="19">
        <f t="shared" si="3"/>
        <v>12.410349999999999</v>
      </c>
      <c r="E32" s="19">
        <f t="shared" si="3"/>
        <v>10.956810000000001</v>
      </c>
      <c r="F32" s="19">
        <f t="shared" si="3"/>
        <v>11.379799999999999</v>
      </c>
      <c r="G32" s="19">
        <f t="shared" si="3"/>
        <v>11.152150000000001</v>
      </c>
      <c r="H32" s="19">
        <f t="shared" si="3"/>
        <v>10.5778</v>
      </c>
      <c r="I32" s="19">
        <f t="shared" si="3"/>
        <v>9.9232700000000005</v>
      </c>
      <c r="J32" s="19">
        <f t="shared" si="3"/>
        <v>9.7736400000000003</v>
      </c>
      <c r="K32" s="19">
        <f t="shared" si="3"/>
        <v>9.62026</v>
      </c>
      <c r="L32" s="19">
        <f t="shared" si="3"/>
        <v>9.3360099999999999</v>
      </c>
      <c r="M32" s="19">
        <f t="shared" si="3"/>
        <v>9.1422899999999991</v>
      </c>
      <c r="N32" s="19">
        <f t="shared" si="3"/>
        <v>8.8597599999999996</v>
      </c>
    </row>
    <row r="33" spans="1:19" s="28" customFormat="1" ht="10.5" customHeight="1" x14ac:dyDescent="0.2">
      <c r="A33" s="30">
        <f t="shared" si="1"/>
        <v>2.3999999999999577E-3</v>
      </c>
      <c r="C33" s="21">
        <f t="shared" si="2"/>
        <v>18</v>
      </c>
      <c r="D33" s="22">
        <f t="shared" si="3"/>
        <v>12.413270000000001</v>
      </c>
      <c r="E33" s="22">
        <f t="shared" si="3"/>
        <v>10.959390000000001</v>
      </c>
      <c r="F33" s="22">
        <f t="shared" si="3"/>
        <v>11.38256</v>
      </c>
      <c r="G33" s="22">
        <f t="shared" si="3"/>
        <v>11.15485</v>
      </c>
      <c r="H33" s="22">
        <f t="shared" si="3"/>
        <v>10.580360000000001</v>
      </c>
      <c r="I33" s="22">
        <f t="shared" si="3"/>
        <v>9.9256700000000002</v>
      </c>
      <c r="J33" s="22">
        <f t="shared" si="3"/>
        <v>9.7759999999999998</v>
      </c>
      <c r="K33" s="22">
        <f t="shared" si="3"/>
        <v>9.6225799999999992</v>
      </c>
      <c r="L33" s="22">
        <f t="shared" si="3"/>
        <v>9.3382699999999996</v>
      </c>
      <c r="M33" s="22">
        <f t="shared" si="3"/>
        <v>9.1445000000000007</v>
      </c>
      <c r="N33" s="22">
        <f t="shared" si="3"/>
        <v>8.8619000000000003</v>
      </c>
    </row>
    <row r="34" spans="1:19" s="28" customFormat="1" ht="10.5" customHeight="1" x14ac:dyDescent="0.2">
      <c r="A34" s="30">
        <f t="shared" si="1"/>
        <v>2.3999999999999577E-3</v>
      </c>
      <c r="C34" s="26">
        <f t="shared" si="2"/>
        <v>19</v>
      </c>
      <c r="D34" s="19">
        <f t="shared" si="3"/>
        <v>12.41619</v>
      </c>
      <c r="E34" s="19">
        <f t="shared" si="3"/>
        <v>10.961970000000001</v>
      </c>
      <c r="F34" s="19">
        <f t="shared" si="3"/>
        <v>11.38531</v>
      </c>
      <c r="G34" s="19">
        <f t="shared" si="3"/>
        <v>11.157550000000001</v>
      </c>
      <c r="H34" s="19">
        <f t="shared" si="3"/>
        <v>10.58291</v>
      </c>
      <c r="I34" s="19">
        <f t="shared" si="3"/>
        <v>9.92807</v>
      </c>
      <c r="J34" s="19">
        <f t="shared" si="3"/>
        <v>9.7783700000000007</v>
      </c>
      <c r="K34" s="19">
        <f t="shared" si="3"/>
        <v>9.6249099999999999</v>
      </c>
      <c r="L34" s="19">
        <f t="shared" si="3"/>
        <v>9.3405299999999993</v>
      </c>
      <c r="M34" s="19">
        <f t="shared" si="3"/>
        <v>9.1467100000000006</v>
      </c>
      <c r="N34" s="19">
        <f t="shared" si="3"/>
        <v>8.8640399999999993</v>
      </c>
    </row>
    <row r="35" spans="1:19" s="28" customFormat="1" ht="10.5" customHeight="1" x14ac:dyDescent="0.2">
      <c r="A35" s="30">
        <f t="shared" si="1"/>
        <v>2.3999999999999577E-3</v>
      </c>
      <c r="C35" s="26">
        <f t="shared" si="2"/>
        <v>20</v>
      </c>
      <c r="D35" s="19">
        <f t="shared" si="3"/>
        <v>12.41911</v>
      </c>
      <c r="E35" s="19">
        <f t="shared" si="3"/>
        <v>10.964549999999999</v>
      </c>
      <c r="F35" s="19">
        <f t="shared" si="3"/>
        <v>11.388059999999999</v>
      </c>
      <c r="G35" s="19">
        <f t="shared" si="3"/>
        <v>11.16025</v>
      </c>
      <c r="H35" s="19">
        <f t="shared" si="3"/>
        <v>10.585470000000001</v>
      </c>
      <c r="I35" s="19">
        <f t="shared" si="3"/>
        <v>9.9304699999999997</v>
      </c>
      <c r="J35" s="19">
        <f t="shared" si="3"/>
        <v>9.7807300000000001</v>
      </c>
      <c r="K35" s="19">
        <f t="shared" si="3"/>
        <v>9.6272400000000005</v>
      </c>
      <c r="L35" s="19">
        <f t="shared" si="3"/>
        <v>9.3427799999999994</v>
      </c>
      <c r="M35" s="19">
        <f t="shared" si="3"/>
        <v>9.14893</v>
      </c>
      <c r="N35" s="19">
        <f t="shared" si="3"/>
        <v>8.8661899999999996</v>
      </c>
    </row>
    <row r="36" spans="1:19" s="28" customFormat="1" ht="10.5" customHeight="1" x14ac:dyDescent="0.2">
      <c r="A36" s="30">
        <f t="shared" si="1"/>
        <v>2.3999999999999577E-3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12.422029999999999</v>
      </c>
      <c r="E36" s="22">
        <f t="shared" si="4"/>
        <v>10.967129999999999</v>
      </c>
      <c r="F36" s="22">
        <f t="shared" si="4"/>
        <v>11.39082</v>
      </c>
      <c r="G36" s="22">
        <f t="shared" si="4"/>
        <v>11.162940000000001</v>
      </c>
      <c r="H36" s="22">
        <f t="shared" si="4"/>
        <v>10.58803</v>
      </c>
      <c r="I36" s="22">
        <f t="shared" si="4"/>
        <v>9.9328699999999994</v>
      </c>
      <c r="J36" s="22">
        <f t="shared" si="4"/>
        <v>9.7830999999999992</v>
      </c>
      <c r="K36" s="22">
        <f t="shared" si="4"/>
        <v>9.6295599999999997</v>
      </c>
      <c r="L36" s="22">
        <f t="shared" si="4"/>
        <v>9.3450399999999991</v>
      </c>
      <c r="M36" s="22">
        <f t="shared" si="4"/>
        <v>9.1511399999999998</v>
      </c>
      <c r="N36" s="22">
        <f t="shared" si="4"/>
        <v>8.8683300000000003</v>
      </c>
    </row>
    <row r="37" spans="1:19" s="28" customFormat="1" ht="10.5" customHeight="1" x14ac:dyDescent="0.2">
      <c r="A37" s="30">
        <f t="shared" si="1"/>
        <v>2.3999999999999577E-3</v>
      </c>
      <c r="C37" s="26">
        <f t="shared" si="2"/>
        <v>22</v>
      </c>
      <c r="D37" s="19">
        <f t="shared" si="4"/>
        <v>12.42496</v>
      </c>
      <c r="E37" s="19">
        <f t="shared" si="4"/>
        <v>10.969709999999999</v>
      </c>
      <c r="F37" s="19">
        <f t="shared" si="4"/>
        <v>11.39357</v>
      </c>
      <c r="G37" s="19">
        <f t="shared" si="4"/>
        <v>11.16564</v>
      </c>
      <c r="H37" s="19">
        <f t="shared" si="4"/>
        <v>10.590590000000001</v>
      </c>
      <c r="I37" s="19">
        <f t="shared" si="4"/>
        <v>9.9352699999999992</v>
      </c>
      <c r="J37" s="19">
        <f t="shared" si="4"/>
        <v>9.7854600000000005</v>
      </c>
      <c r="K37" s="19">
        <f t="shared" si="4"/>
        <v>9.6318900000000003</v>
      </c>
      <c r="L37" s="19">
        <f t="shared" si="4"/>
        <v>9.3473000000000006</v>
      </c>
      <c r="M37" s="19">
        <f t="shared" si="4"/>
        <v>9.1533499999999997</v>
      </c>
      <c r="N37" s="19">
        <f t="shared" si="4"/>
        <v>8.8704699999999992</v>
      </c>
      <c r="P37" s="19"/>
      <c r="Q37" s="19"/>
    </row>
    <row r="38" spans="1:19" s="28" customFormat="1" ht="10.5" customHeight="1" x14ac:dyDescent="0.2">
      <c r="A38" s="30">
        <f t="shared" si="1"/>
        <v>2.3999999999999998E-3</v>
      </c>
      <c r="C38" s="26">
        <f t="shared" si="2"/>
        <v>23</v>
      </c>
      <c r="D38" s="19">
        <f t="shared" si="4"/>
        <v>12.42788</v>
      </c>
      <c r="E38" s="19">
        <f t="shared" si="4"/>
        <v>10.972289999999999</v>
      </c>
      <c r="F38" s="19">
        <f t="shared" si="4"/>
        <v>11.396319999999999</v>
      </c>
      <c r="G38" s="19">
        <f t="shared" si="4"/>
        <v>11.168340000000001</v>
      </c>
      <c r="H38" s="19">
        <f t="shared" si="4"/>
        <v>10.59315</v>
      </c>
      <c r="I38" s="19">
        <f t="shared" si="4"/>
        <v>9.9376700000000007</v>
      </c>
      <c r="J38" s="19">
        <f t="shared" si="4"/>
        <v>9.7878299999999996</v>
      </c>
      <c r="K38" s="19">
        <f t="shared" si="4"/>
        <v>9.6342199999999991</v>
      </c>
      <c r="L38" s="19">
        <f t="shared" si="4"/>
        <v>9.3495600000000003</v>
      </c>
      <c r="M38" s="19">
        <f t="shared" si="4"/>
        <v>9.1555599999999995</v>
      </c>
      <c r="N38" s="19">
        <f t="shared" si="4"/>
        <v>8.8726199999999995</v>
      </c>
    </row>
    <row r="39" spans="1:19" s="28" customFormat="1" ht="10.5" customHeight="1" x14ac:dyDescent="0.2">
      <c r="A39" s="30">
        <f t="shared" si="1"/>
        <v>2.3999999999999998E-3</v>
      </c>
      <c r="C39" s="21">
        <f t="shared" si="2"/>
        <v>24</v>
      </c>
      <c r="D39" s="22">
        <f t="shared" si="4"/>
        <v>12.4308</v>
      </c>
      <c r="E39" s="22">
        <f t="shared" si="4"/>
        <v>10.974869999999999</v>
      </c>
      <c r="F39" s="22">
        <f t="shared" si="4"/>
        <v>11.39908</v>
      </c>
      <c r="G39" s="22">
        <f t="shared" si="4"/>
        <v>11.17104</v>
      </c>
      <c r="H39" s="22">
        <f t="shared" si="4"/>
        <v>10.59572</v>
      </c>
      <c r="I39" s="22">
        <f t="shared" si="4"/>
        <v>9.9400700000000004</v>
      </c>
      <c r="J39" s="22">
        <f t="shared" si="4"/>
        <v>9.7901900000000008</v>
      </c>
      <c r="K39" s="22">
        <f t="shared" si="4"/>
        <v>9.6365499999999997</v>
      </c>
      <c r="L39" s="22">
        <f t="shared" si="4"/>
        <v>9.35182</v>
      </c>
      <c r="M39" s="22">
        <f t="shared" si="4"/>
        <v>9.1577800000000007</v>
      </c>
      <c r="N39" s="22">
        <f t="shared" si="4"/>
        <v>8.8747600000000002</v>
      </c>
    </row>
    <row r="40" spans="1:19" s="28" customFormat="1" ht="10.5" customHeight="1" x14ac:dyDescent="0.2">
      <c r="A40" s="30">
        <f t="shared" si="1"/>
        <v>2.3999999999999998E-3</v>
      </c>
      <c r="C40" s="26">
        <f t="shared" si="2"/>
        <v>25</v>
      </c>
      <c r="D40" s="19">
        <f t="shared" si="4"/>
        <v>12.433730000000001</v>
      </c>
      <c r="E40" s="19">
        <f t="shared" si="4"/>
        <v>10.977449999999999</v>
      </c>
      <c r="F40" s="19">
        <f t="shared" si="4"/>
        <v>11.40184</v>
      </c>
      <c r="G40" s="19">
        <f t="shared" si="4"/>
        <v>11.17374</v>
      </c>
      <c r="H40" s="19">
        <f t="shared" si="4"/>
        <v>10.598280000000001</v>
      </c>
      <c r="I40" s="19">
        <f t="shared" si="4"/>
        <v>9.9424799999999998</v>
      </c>
      <c r="J40" s="19">
        <f t="shared" si="4"/>
        <v>9.7925599999999999</v>
      </c>
      <c r="K40" s="19">
        <f t="shared" si="4"/>
        <v>9.6388800000000003</v>
      </c>
      <c r="L40" s="19">
        <f t="shared" si="4"/>
        <v>9.3540799999999997</v>
      </c>
      <c r="M40" s="19">
        <f t="shared" si="4"/>
        <v>9.1599900000000005</v>
      </c>
      <c r="N40" s="19">
        <f t="shared" si="4"/>
        <v>8.8769100000000005</v>
      </c>
    </row>
    <row r="41" spans="1:19" s="28" customFormat="1" ht="10.5" customHeight="1" x14ac:dyDescent="0.2">
      <c r="A41" s="30">
        <f t="shared" si="1"/>
        <v>2.3999999999999998E-3</v>
      </c>
      <c r="C41" s="26">
        <f t="shared" si="2"/>
        <v>26</v>
      </c>
      <c r="D41" s="19">
        <f t="shared" si="4"/>
        <v>12.43665</v>
      </c>
      <c r="E41" s="19">
        <f t="shared" si="4"/>
        <v>10.980029999999999</v>
      </c>
      <c r="F41" s="19">
        <f t="shared" si="4"/>
        <v>11.404590000000001</v>
      </c>
      <c r="G41" s="19">
        <f t="shared" si="4"/>
        <v>11.176450000000001</v>
      </c>
      <c r="H41" s="19">
        <f t="shared" si="4"/>
        <v>10.60084</v>
      </c>
      <c r="I41" s="19">
        <f t="shared" si="4"/>
        <v>9.9448799999999995</v>
      </c>
      <c r="J41" s="19">
        <f t="shared" si="4"/>
        <v>9.7949300000000008</v>
      </c>
      <c r="K41" s="19">
        <f t="shared" si="4"/>
        <v>9.6412099999999992</v>
      </c>
      <c r="L41" s="19">
        <f t="shared" si="4"/>
        <v>9.3563500000000008</v>
      </c>
      <c r="M41" s="19">
        <f t="shared" si="4"/>
        <v>9.16221</v>
      </c>
      <c r="N41" s="19">
        <f t="shared" si="4"/>
        <v>8.8790600000000008</v>
      </c>
    </row>
    <row r="42" spans="1:19" s="28" customFormat="1" ht="10.5" customHeight="1" x14ac:dyDescent="0.2">
      <c r="A42" s="30">
        <f t="shared" si="1"/>
        <v>2.3999999999999998E-3</v>
      </c>
      <c r="C42" s="21">
        <f t="shared" si="2"/>
        <v>27</v>
      </c>
      <c r="D42" s="22">
        <f t="shared" si="4"/>
        <v>12.439579999999999</v>
      </c>
      <c r="E42" s="22">
        <f t="shared" si="4"/>
        <v>10.982620000000001</v>
      </c>
      <c r="F42" s="22">
        <f t="shared" si="4"/>
        <v>11.407349999999999</v>
      </c>
      <c r="G42" s="22">
        <f t="shared" si="4"/>
        <v>11.17915</v>
      </c>
      <c r="H42" s="22">
        <f t="shared" si="4"/>
        <v>10.603400000000001</v>
      </c>
      <c r="I42" s="22">
        <f t="shared" si="4"/>
        <v>9.9472900000000006</v>
      </c>
      <c r="J42" s="22">
        <f t="shared" si="4"/>
        <v>9.7972999999999999</v>
      </c>
      <c r="K42" s="22">
        <f t="shared" si="4"/>
        <v>9.6435399999999998</v>
      </c>
      <c r="L42" s="22">
        <f t="shared" si="4"/>
        <v>9.3586100000000005</v>
      </c>
      <c r="M42" s="22">
        <f t="shared" si="4"/>
        <v>9.1644199999999998</v>
      </c>
      <c r="N42" s="22">
        <f t="shared" si="4"/>
        <v>8.8811999999999998</v>
      </c>
    </row>
    <row r="43" spans="1:19" s="28" customFormat="1" ht="10.5" customHeight="1" x14ac:dyDescent="0.2">
      <c r="A43" s="30">
        <f t="shared" si="1"/>
        <v>2.3999999999999998E-3</v>
      </c>
      <c r="C43" s="26">
        <f t="shared" si="2"/>
        <v>28</v>
      </c>
      <c r="D43" s="19">
        <f t="shared" si="4"/>
        <v>12.442500000000001</v>
      </c>
      <c r="E43" s="19">
        <f t="shared" si="4"/>
        <v>10.985200000000001</v>
      </c>
      <c r="F43" s="19">
        <f t="shared" si="4"/>
        <v>11.41011</v>
      </c>
      <c r="G43" s="19">
        <f t="shared" si="4"/>
        <v>11.181850000000001</v>
      </c>
      <c r="H43" s="19">
        <f t="shared" si="4"/>
        <v>10.605969999999999</v>
      </c>
      <c r="I43" s="19">
        <f t="shared" si="4"/>
        <v>9.9496900000000004</v>
      </c>
      <c r="J43" s="19">
        <f t="shared" si="4"/>
        <v>9.7996700000000008</v>
      </c>
      <c r="K43" s="19">
        <f t="shared" si="4"/>
        <v>9.6458700000000004</v>
      </c>
      <c r="L43" s="19">
        <f t="shared" si="4"/>
        <v>9.3608700000000002</v>
      </c>
      <c r="M43" s="19">
        <f t="shared" si="4"/>
        <v>9.1666399999999992</v>
      </c>
      <c r="N43" s="19">
        <f t="shared" si="4"/>
        <v>8.8833500000000001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[2]Forsendur!C3</f>
        <v>8334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[2]Forsendur!C4</f>
        <v>422.1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[2]Forsendur!C7</f>
        <v>2.3999999999999577E-3</v>
      </c>
    </row>
    <row r="53" spans="1:19" ht="11.1" customHeight="1" x14ac:dyDescent="0.2">
      <c r="A53" s="31"/>
      <c r="B53" s="1" t="str">
        <f>B14</f>
        <v>Hækkun vísitölu</v>
      </c>
      <c r="C53" s="13">
        <f>Verdb_raun</f>
        <v>2.3999999999999998E-3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2.3999999999999577E-3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8.5798799999999993</v>
      </c>
      <c r="E55" s="19">
        <f t="shared" si="6"/>
        <v>6.9045699999999997</v>
      </c>
      <c r="F55" s="19">
        <f t="shared" si="6"/>
        <v>6.4858099999999999</v>
      </c>
      <c r="G55" s="19">
        <f t="shared" si="6"/>
        <v>6.3786199999999997</v>
      </c>
      <c r="H55" s="19">
        <f t="shared" si="6"/>
        <v>6.2620199999999997</v>
      </c>
      <c r="I55" s="19">
        <f t="shared" si="6"/>
        <v>6.2323000000000004</v>
      </c>
      <c r="J55" s="19">
        <f>ROUND(100000*LVT/J$50*((1+J$51/100)^((DAYS360(J$45,$L$2)+$C55-1)/360)*((1+$A55)^(($C55-15)/30)))/100000,5)</f>
        <v>6.1148800000000003</v>
      </c>
      <c r="K55" s="19">
        <f t="shared" ref="K55:N82" si="7">ROUND(100000*NVT/K$50*((1+K$51/100)^((DAYS360(K$45,$L$2)+$C55-1)/360)*((1+$A55)^(($C55-15)/30)))/100000,5)</f>
        <v>5.9748900000000003</v>
      </c>
      <c r="L55" s="19">
        <f t="shared" si="7"/>
        <v>5.7452100000000002</v>
      </c>
      <c r="M55" s="19">
        <f t="shared" si="7"/>
        <v>5.0393100000000004</v>
      </c>
      <c r="N55" s="19">
        <f t="shared" si="7"/>
        <v>3.8829099999999999</v>
      </c>
    </row>
    <row r="56" spans="1:19" ht="10.5" customHeight="1" x14ac:dyDescent="0.2">
      <c r="A56" s="17">
        <f t="shared" si="5"/>
        <v>2.3999999999999577E-3</v>
      </c>
      <c r="B56" s="32"/>
      <c r="C56" s="20">
        <f t="shared" ref="C56:C82" si="8">C55+1</f>
        <v>2</v>
      </c>
      <c r="D56" s="19">
        <f t="shared" si="6"/>
        <v>8.5819600000000005</v>
      </c>
      <c r="E56" s="19">
        <f t="shared" si="6"/>
        <v>6.9060600000000001</v>
      </c>
      <c r="F56" s="19">
        <f t="shared" si="6"/>
        <v>6.4871600000000003</v>
      </c>
      <c r="G56" s="19">
        <f t="shared" si="6"/>
        <v>6.37995</v>
      </c>
      <c r="H56" s="19">
        <f t="shared" si="6"/>
        <v>6.2633200000000002</v>
      </c>
      <c r="I56" s="19">
        <f t="shared" si="6"/>
        <v>6.2336</v>
      </c>
      <c r="J56" s="19">
        <f t="shared" si="6"/>
        <v>6.1161599999999998</v>
      </c>
      <c r="K56" s="19">
        <f t="shared" si="7"/>
        <v>5.97614</v>
      </c>
      <c r="L56" s="19">
        <f t="shared" si="7"/>
        <v>5.74641</v>
      </c>
      <c r="M56" s="19">
        <f t="shared" si="7"/>
        <v>5.0403599999999997</v>
      </c>
      <c r="N56" s="19">
        <f t="shared" si="7"/>
        <v>3.8837199999999998</v>
      </c>
    </row>
    <row r="57" spans="1:19" ht="10.5" customHeight="1" x14ac:dyDescent="0.2">
      <c r="A57" s="17">
        <f t="shared" si="5"/>
        <v>2.3999999999999577E-3</v>
      </c>
      <c r="B57" s="32"/>
      <c r="C57" s="21">
        <f t="shared" si="8"/>
        <v>3</v>
      </c>
      <c r="D57" s="22">
        <f t="shared" si="6"/>
        <v>8.5840300000000003</v>
      </c>
      <c r="E57" s="22">
        <f t="shared" si="6"/>
        <v>6.9075499999999996</v>
      </c>
      <c r="F57" s="22">
        <f t="shared" si="6"/>
        <v>6.4885200000000003</v>
      </c>
      <c r="G57" s="22">
        <f t="shared" si="6"/>
        <v>6.3812899999999999</v>
      </c>
      <c r="H57" s="22">
        <f t="shared" si="6"/>
        <v>6.2646300000000004</v>
      </c>
      <c r="I57" s="22">
        <f t="shared" si="6"/>
        <v>6.2348999999999997</v>
      </c>
      <c r="J57" s="22">
        <f t="shared" si="6"/>
        <v>6.1174299999999997</v>
      </c>
      <c r="K57" s="22">
        <f t="shared" si="7"/>
        <v>5.9773899999999998</v>
      </c>
      <c r="L57" s="22">
        <f t="shared" si="7"/>
        <v>5.7476099999999999</v>
      </c>
      <c r="M57" s="22">
        <f t="shared" si="7"/>
        <v>5.0414099999999999</v>
      </c>
      <c r="N57" s="22">
        <f t="shared" si="7"/>
        <v>3.8845299999999998</v>
      </c>
    </row>
    <row r="58" spans="1:19" ht="10.5" customHeight="1" x14ac:dyDescent="0.2">
      <c r="A58" s="17">
        <f t="shared" si="5"/>
        <v>2.3999999999999577E-3</v>
      </c>
      <c r="B58" s="32"/>
      <c r="C58" s="20">
        <f t="shared" si="8"/>
        <v>4</v>
      </c>
      <c r="D58" s="19">
        <f t="shared" si="6"/>
        <v>8.5861099999999997</v>
      </c>
      <c r="E58" s="19">
        <f t="shared" si="6"/>
        <v>6.9090400000000001</v>
      </c>
      <c r="F58" s="19">
        <f t="shared" si="6"/>
        <v>6.4898699999999998</v>
      </c>
      <c r="G58" s="19">
        <f t="shared" si="6"/>
        <v>6.3826200000000002</v>
      </c>
      <c r="H58" s="19">
        <f t="shared" si="6"/>
        <v>6.2659399999999996</v>
      </c>
      <c r="I58" s="19">
        <f t="shared" si="6"/>
        <v>6.2362000000000002</v>
      </c>
      <c r="J58" s="19">
        <f t="shared" si="6"/>
        <v>6.1187100000000001</v>
      </c>
      <c r="K58" s="19">
        <f t="shared" si="7"/>
        <v>5.9786400000000004</v>
      </c>
      <c r="L58" s="19">
        <f t="shared" si="7"/>
        <v>5.7488099999999998</v>
      </c>
      <c r="M58" s="19">
        <f t="shared" si="7"/>
        <v>5.0424699999999998</v>
      </c>
      <c r="N58" s="19">
        <f t="shared" si="7"/>
        <v>3.8853399999999998</v>
      </c>
    </row>
    <row r="59" spans="1:19" ht="10.5" customHeight="1" x14ac:dyDescent="0.2">
      <c r="A59" s="17">
        <f t="shared" si="5"/>
        <v>2.3999999999999577E-3</v>
      </c>
      <c r="B59" s="32"/>
      <c r="C59" s="20">
        <f t="shared" si="8"/>
        <v>5</v>
      </c>
      <c r="D59" s="19">
        <f t="shared" si="6"/>
        <v>8.5881799999999995</v>
      </c>
      <c r="E59" s="19">
        <f t="shared" si="6"/>
        <v>6.91052</v>
      </c>
      <c r="F59" s="19">
        <f t="shared" si="6"/>
        <v>6.4912299999999998</v>
      </c>
      <c r="G59" s="19">
        <f t="shared" si="6"/>
        <v>6.3839499999999996</v>
      </c>
      <c r="H59" s="19">
        <f t="shared" si="6"/>
        <v>6.2672499999999998</v>
      </c>
      <c r="I59" s="19">
        <f t="shared" si="6"/>
        <v>6.2375100000000003</v>
      </c>
      <c r="J59" s="19">
        <f t="shared" si="6"/>
        <v>6.1199899999999996</v>
      </c>
      <c r="K59" s="19">
        <f t="shared" si="7"/>
        <v>5.9798799999999996</v>
      </c>
      <c r="L59" s="19">
        <f t="shared" si="7"/>
        <v>5.7500099999999996</v>
      </c>
      <c r="M59" s="19">
        <f t="shared" si="7"/>
        <v>5.04352</v>
      </c>
      <c r="N59" s="19">
        <f t="shared" si="7"/>
        <v>3.8861500000000002</v>
      </c>
    </row>
    <row r="60" spans="1:19" ht="10.5" customHeight="1" x14ac:dyDescent="0.2">
      <c r="A60" s="17">
        <f t="shared" si="5"/>
        <v>2.3999999999999577E-3</v>
      </c>
      <c r="B60" s="32"/>
      <c r="C60" s="21">
        <f t="shared" si="8"/>
        <v>6</v>
      </c>
      <c r="D60" s="22">
        <f t="shared" si="6"/>
        <v>8.5902600000000007</v>
      </c>
      <c r="E60" s="22">
        <f t="shared" si="6"/>
        <v>6.9120100000000004</v>
      </c>
      <c r="F60" s="22">
        <f t="shared" si="6"/>
        <v>6.4925800000000002</v>
      </c>
      <c r="G60" s="22">
        <f t="shared" si="6"/>
        <v>6.3852799999999998</v>
      </c>
      <c r="H60" s="22">
        <f t="shared" si="6"/>
        <v>6.2685599999999999</v>
      </c>
      <c r="I60" s="22">
        <f t="shared" si="6"/>
        <v>6.23881</v>
      </c>
      <c r="J60" s="22">
        <f t="shared" si="6"/>
        <v>6.12127</v>
      </c>
      <c r="K60" s="22">
        <f t="shared" si="7"/>
        <v>5.9811300000000003</v>
      </c>
      <c r="L60" s="22">
        <f t="shared" si="7"/>
        <v>5.75122</v>
      </c>
      <c r="M60" s="22">
        <f t="shared" si="7"/>
        <v>5.0445700000000002</v>
      </c>
      <c r="N60" s="22">
        <f t="shared" si="7"/>
        <v>3.8869699999999998</v>
      </c>
    </row>
    <row r="61" spans="1:19" ht="10.5" customHeight="1" x14ac:dyDescent="0.2">
      <c r="A61" s="17">
        <f t="shared" si="5"/>
        <v>2.3999999999999577E-3</v>
      </c>
      <c r="B61" s="32"/>
      <c r="C61" s="20">
        <f t="shared" si="8"/>
        <v>7</v>
      </c>
      <c r="D61" s="19">
        <f t="shared" si="6"/>
        <v>8.5923400000000001</v>
      </c>
      <c r="E61" s="19">
        <f t="shared" si="6"/>
        <v>6.9135</v>
      </c>
      <c r="F61" s="19">
        <f t="shared" si="6"/>
        <v>6.4939400000000003</v>
      </c>
      <c r="G61" s="19">
        <f t="shared" si="6"/>
        <v>6.3866199999999997</v>
      </c>
      <c r="H61" s="19">
        <f t="shared" si="6"/>
        <v>6.2698700000000001</v>
      </c>
      <c r="I61" s="19">
        <f t="shared" si="6"/>
        <v>6.2401099999999996</v>
      </c>
      <c r="J61" s="19">
        <f t="shared" si="6"/>
        <v>6.1225399999999999</v>
      </c>
      <c r="K61" s="19">
        <f t="shared" si="7"/>
        <v>5.98238</v>
      </c>
      <c r="L61" s="19">
        <f t="shared" si="7"/>
        <v>5.7524199999999999</v>
      </c>
      <c r="M61" s="19">
        <f t="shared" si="7"/>
        <v>5.0456300000000001</v>
      </c>
      <c r="N61" s="19">
        <f t="shared" si="7"/>
        <v>3.8877799999999998</v>
      </c>
    </row>
    <row r="62" spans="1:19" ht="10.5" customHeight="1" x14ac:dyDescent="0.2">
      <c r="A62" s="17">
        <f t="shared" si="5"/>
        <v>2.3999999999999577E-3</v>
      </c>
      <c r="B62" s="32"/>
      <c r="C62" s="20">
        <f t="shared" si="8"/>
        <v>8</v>
      </c>
      <c r="D62" s="19">
        <f t="shared" si="6"/>
        <v>8.5944199999999995</v>
      </c>
      <c r="E62" s="19">
        <f t="shared" si="6"/>
        <v>6.9149900000000004</v>
      </c>
      <c r="F62" s="19">
        <f t="shared" si="6"/>
        <v>6.4953000000000003</v>
      </c>
      <c r="G62" s="19">
        <f t="shared" si="6"/>
        <v>6.38795</v>
      </c>
      <c r="H62" s="19">
        <f t="shared" si="6"/>
        <v>6.2711800000000002</v>
      </c>
      <c r="I62" s="19">
        <f t="shared" si="6"/>
        <v>6.2414100000000001</v>
      </c>
      <c r="J62" s="19">
        <f t="shared" si="6"/>
        <v>6.1238200000000003</v>
      </c>
      <c r="K62" s="19">
        <f t="shared" si="7"/>
        <v>5.9836299999999998</v>
      </c>
      <c r="L62" s="19">
        <f t="shared" si="7"/>
        <v>5.7536199999999997</v>
      </c>
      <c r="M62" s="19">
        <f t="shared" si="7"/>
        <v>5.0466800000000003</v>
      </c>
      <c r="N62" s="19">
        <f t="shared" si="7"/>
        <v>3.8885900000000002</v>
      </c>
    </row>
    <row r="63" spans="1:19" s="25" customFormat="1" ht="10.5" customHeight="1" x14ac:dyDescent="0.2">
      <c r="A63" s="17">
        <f t="shared" si="5"/>
        <v>2.3999999999999577E-3</v>
      </c>
      <c r="B63" s="35"/>
      <c r="C63" s="21">
        <f t="shared" si="8"/>
        <v>9</v>
      </c>
      <c r="D63" s="22">
        <f t="shared" si="6"/>
        <v>8.5964899999999993</v>
      </c>
      <c r="E63" s="22">
        <f t="shared" si="6"/>
        <v>6.91648</v>
      </c>
      <c r="F63" s="22">
        <f t="shared" si="6"/>
        <v>6.4966499999999998</v>
      </c>
      <c r="G63" s="22">
        <f t="shared" si="6"/>
        <v>6.3892899999999999</v>
      </c>
      <c r="H63" s="22">
        <f t="shared" si="6"/>
        <v>6.2724799999999998</v>
      </c>
      <c r="I63" s="22">
        <f t="shared" si="6"/>
        <v>6.2427200000000003</v>
      </c>
      <c r="J63" s="22">
        <f t="shared" si="6"/>
        <v>6.1250999999999998</v>
      </c>
      <c r="K63" s="22">
        <f t="shared" si="7"/>
        <v>5.9848800000000004</v>
      </c>
      <c r="L63" s="22">
        <f t="shared" si="7"/>
        <v>5.7548199999999996</v>
      </c>
      <c r="M63" s="22">
        <f t="shared" si="7"/>
        <v>5.0477299999999996</v>
      </c>
      <c r="N63" s="22">
        <f t="shared" si="7"/>
        <v>3.8894000000000002</v>
      </c>
    </row>
    <row r="64" spans="1:19" s="25" customFormat="1" ht="10.5" customHeight="1" x14ac:dyDescent="0.2">
      <c r="A64" s="17">
        <f t="shared" si="5"/>
        <v>2.3999999999999577E-3</v>
      </c>
      <c r="B64" s="35"/>
      <c r="C64" s="24">
        <f t="shared" si="8"/>
        <v>10</v>
      </c>
      <c r="D64" s="19">
        <f t="shared" si="6"/>
        <v>8.5985700000000005</v>
      </c>
      <c r="E64" s="19">
        <f t="shared" si="6"/>
        <v>6.9179700000000004</v>
      </c>
      <c r="F64" s="19">
        <f t="shared" si="6"/>
        <v>6.4980099999999998</v>
      </c>
      <c r="G64" s="19">
        <f t="shared" si="6"/>
        <v>6.3906200000000002</v>
      </c>
      <c r="H64" s="19">
        <f t="shared" si="6"/>
        <v>6.27379</v>
      </c>
      <c r="I64" s="19">
        <f t="shared" si="6"/>
        <v>6.2440199999999999</v>
      </c>
      <c r="J64" s="19">
        <f t="shared" si="6"/>
        <v>6.1263800000000002</v>
      </c>
      <c r="K64" s="19">
        <f t="shared" si="7"/>
        <v>5.9861300000000002</v>
      </c>
      <c r="L64" s="19">
        <f t="shared" si="7"/>
        <v>5.7560200000000004</v>
      </c>
      <c r="M64" s="19">
        <f t="shared" si="7"/>
        <v>5.0487900000000003</v>
      </c>
      <c r="N64" s="19">
        <f t="shared" si="7"/>
        <v>3.8902100000000002</v>
      </c>
    </row>
    <row r="65" spans="1:14" s="28" customFormat="1" x14ac:dyDescent="0.2">
      <c r="A65" s="29">
        <f t="shared" si="5"/>
        <v>2.3999999999999577E-3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8.6006499999999999</v>
      </c>
      <c r="E65" s="19">
        <f t="shared" si="9"/>
        <v>6.9194599999999999</v>
      </c>
      <c r="F65" s="19">
        <f t="shared" si="9"/>
        <v>6.4993699999999999</v>
      </c>
      <c r="G65" s="19">
        <f t="shared" si="9"/>
        <v>6.3919499999999996</v>
      </c>
      <c r="H65" s="19">
        <f t="shared" si="9"/>
        <v>6.2751000000000001</v>
      </c>
      <c r="I65" s="19">
        <f t="shared" si="9"/>
        <v>6.24533</v>
      </c>
      <c r="J65" s="19">
        <f t="shared" si="9"/>
        <v>6.1276599999999997</v>
      </c>
      <c r="K65" s="19">
        <f t="shared" si="7"/>
        <v>5.9873799999999999</v>
      </c>
      <c r="L65" s="19">
        <f t="shared" si="7"/>
        <v>5.7572200000000002</v>
      </c>
      <c r="M65" s="19">
        <f t="shared" si="7"/>
        <v>5.0498399999999997</v>
      </c>
      <c r="N65" s="19">
        <f t="shared" si="7"/>
        <v>3.8910300000000002</v>
      </c>
    </row>
    <row r="66" spans="1:14" s="28" customFormat="1" x14ac:dyDescent="0.2">
      <c r="A66" s="29">
        <f t="shared" si="5"/>
        <v>2.3999999999999577E-3</v>
      </c>
      <c r="B66" s="36"/>
      <c r="C66" s="21">
        <f t="shared" si="8"/>
        <v>12</v>
      </c>
      <c r="D66" s="22">
        <f t="shared" si="9"/>
        <v>8.6027299999999993</v>
      </c>
      <c r="E66" s="22">
        <f t="shared" si="9"/>
        <v>6.9209500000000004</v>
      </c>
      <c r="F66" s="22">
        <f t="shared" si="9"/>
        <v>6.5007200000000003</v>
      </c>
      <c r="G66" s="22">
        <f t="shared" si="9"/>
        <v>6.3932900000000004</v>
      </c>
      <c r="H66" s="22">
        <f t="shared" si="9"/>
        <v>6.2764199999999999</v>
      </c>
      <c r="I66" s="22">
        <f t="shared" si="9"/>
        <v>6.2466299999999997</v>
      </c>
      <c r="J66" s="22">
        <f t="shared" si="9"/>
        <v>6.1289400000000001</v>
      </c>
      <c r="K66" s="22">
        <f t="shared" si="7"/>
        <v>5.9886299999999997</v>
      </c>
      <c r="L66" s="22">
        <f t="shared" si="7"/>
        <v>5.7584299999999997</v>
      </c>
      <c r="M66" s="22">
        <f t="shared" si="7"/>
        <v>5.0509000000000004</v>
      </c>
      <c r="N66" s="22">
        <f t="shared" si="7"/>
        <v>3.8918400000000002</v>
      </c>
    </row>
    <row r="67" spans="1:14" s="28" customFormat="1" x14ac:dyDescent="0.2">
      <c r="A67" s="29">
        <f t="shared" si="5"/>
        <v>2.3999999999999577E-3</v>
      </c>
      <c r="B67" s="36"/>
      <c r="C67" s="24">
        <f t="shared" si="8"/>
        <v>13</v>
      </c>
      <c r="D67" s="19">
        <f t="shared" si="9"/>
        <v>8.6048100000000005</v>
      </c>
      <c r="E67" s="19">
        <f t="shared" si="9"/>
        <v>6.9224399999999999</v>
      </c>
      <c r="F67" s="19">
        <f t="shared" si="9"/>
        <v>6.5020800000000003</v>
      </c>
      <c r="G67" s="19">
        <f t="shared" si="9"/>
        <v>6.3946199999999997</v>
      </c>
      <c r="H67" s="19">
        <f t="shared" si="9"/>
        <v>6.27773</v>
      </c>
      <c r="I67" s="19">
        <f t="shared" si="9"/>
        <v>6.2479300000000002</v>
      </c>
      <c r="J67" s="19">
        <f t="shared" si="9"/>
        <v>6.1302199999999996</v>
      </c>
      <c r="K67" s="19">
        <f t="shared" si="7"/>
        <v>5.9898800000000003</v>
      </c>
      <c r="L67" s="19">
        <f t="shared" si="7"/>
        <v>5.7596299999999996</v>
      </c>
      <c r="M67" s="19">
        <f t="shared" si="7"/>
        <v>5.0519499999999997</v>
      </c>
      <c r="N67" s="19">
        <f t="shared" si="7"/>
        <v>3.8926500000000002</v>
      </c>
    </row>
    <row r="68" spans="1:14" s="28" customFormat="1" x14ac:dyDescent="0.2">
      <c r="A68" s="30">
        <f t="shared" si="5"/>
        <v>2.3999999999999577E-3</v>
      </c>
      <c r="B68" s="36"/>
      <c r="C68" s="24">
        <f t="shared" si="8"/>
        <v>14</v>
      </c>
      <c r="D68" s="19">
        <f t="shared" si="9"/>
        <v>8.6068899999999999</v>
      </c>
      <c r="E68" s="19">
        <f t="shared" si="9"/>
        <v>6.92394</v>
      </c>
      <c r="F68" s="19">
        <f t="shared" si="9"/>
        <v>6.5034400000000003</v>
      </c>
      <c r="G68" s="19">
        <f t="shared" si="9"/>
        <v>6.3959599999999996</v>
      </c>
      <c r="H68" s="19">
        <f t="shared" si="9"/>
        <v>6.2790400000000002</v>
      </c>
      <c r="I68" s="19">
        <f t="shared" si="9"/>
        <v>6.2492400000000004</v>
      </c>
      <c r="J68" s="19">
        <f t="shared" si="9"/>
        <v>6.1315</v>
      </c>
      <c r="K68" s="19">
        <f t="shared" si="7"/>
        <v>5.9911300000000001</v>
      </c>
      <c r="L68" s="19">
        <f t="shared" si="7"/>
        <v>5.7608300000000003</v>
      </c>
      <c r="M68" s="19">
        <f t="shared" si="7"/>
        <v>5.0530099999999996</v>
      </c>
      <c r="N68" s="19">
        <f t="shared" si="7"/>
        <v>3.8934600000000001</v>
      </c>
    </row>
    <row r="69" spans="1:14" s="28" customFormat="1" x14ac:dyDescent="0.2">
      <c r="A69" s="30">
        <f t="shared" si="5"/>
        <v>2.3999999999999577E-3</v>
      </c>
      <c r="B69" s="36"/>
      <c r="C69" s="21">
        <f t="shared" si="8"/>
        <v>15</v>
      </c>
      <c r="D69" s="22">
        <f t="shared" si="9"/>
        <v>8.6089699999999993</v>
      </c>
      <c r="E69" s="22">
        <f t="shared" si="9"/>
        <v>6.9254300000000004</v>
      </c>
      <c r="F69" s="22">
        <f t="shared" si="9"/>
        <v>6.5048000000000004</v>
      </c>
      <c r="G69" s="22">
        <f t="shared" si="9"/>
        <v>6.3973000000000004</v>
      </c>
      <c r="H69" s="22">
        <f t="shared" si="9"/>
        <v>6.2803500000000003</v>
      </c>
      <c r="I69" s="22">
        <f t="shared" si="9"/>
        <v>6.25054</v>
      </c>
      <c r="J69" s="22">
        <f t="shared" si="9"/>
        <v>6.1327800000000003</v>
      </c>
      <c r="K69" s="22">
        <f t="shared" si="7"/>
        <v>5.9923799999999998</v>
      </c>
      <c r="L69" s="22">
        <f t="shared" si="7"/>
        <v>5.7620300000000002</v>
      </c>
      <c r="M69" s="22">
        <f t="shared" si="7"/>
        <v>5.0540599999999998</v>
      </c>
      <c r="N69" s="22">
        <f t="shared" si="7"/>
        <v>3.8942800000000002</v>
      </c>
    </row>
    <row r="70" spans="1:14" s="28" customFormat="1" x14ac:dyDescent="0.2">
      <c r="A70" s="30">
        <f t="shared" si="5"/>
        <v>2.3999999999999577E-3</v>
      </c>
      <c r="B70" s="36"/>
      <c r="C70" s="24">
        <f>C69+1</f>
        <v>16</v>
      </c>
      <c r="D70" s="19">
        <f t="shared" si="9"/>
        <v>8.6110500000000005</v>
      </c>
      <c r="E70" s="19">
        <f t="shared" si="9"/>
        <v>6.92692</v>
      </c>
      <c r="F70" s="19">
        <f t="shared" si="9"/>
        <v>6.5061600000000004</v>
      </c>
      <c r="G70" s="19">
        <f t="shared" si="9"/>
        <v>6.3986299999999998</v>
      </c>
      <c r="H70" s="19">
        <f t="shared" si="9"/>
        <v>6.2816599999999996</v>
      </c>
      <c r="I70" s="19">
        <f t="shared" si="9"/>
        <v>6.2518500000000001</v>
      </c>
      <c r="J70" s="19">
        <f t="shared" si="9"/>
        <v>6.1340599999999998</v>
      </c>
      <c r="K70" s="19">
        <f t="shared" si="7"/>
        <v>5.9936299999999996</v>
      </c>
      <c r="L70" s="19">
        <f t="shared" si="7"/>
        <v>5.7632399999999997</v>
      </c>
      <c r="M70" s="19">
        <f t="shared" si="7"/>
        <v>5.0551199999999996</v>
      </c>
      <c r="N70" s="19">
        <f t="shared" si="7"/>
        <v>3.8950900000000002</v>
      </c>
    </row>
    <row r="71" spans="1:14" s="28" customFormat="1" x14ac:dyDescent="0.2">
      <c r="A71" s="30">
        <f t="shared" si="5"/>
        <v>2.3999999999999577E-3</v>
      </c>
      <c r="B71" s="36"/>
      <c r="C71" s="24">
        <f t="shared" si="8"/>
        <v>17</v>
      </c>
      <c r="D71" s="19">
        <f t="shared" si="9"/>
        <v>8.6131399999999996</v>
      </c>
      <c r="E71" s="19">
        <f t="shared" si="9"/>
        <v>6.9284100000000004</v>
      </c>
      <c r="F71" s="19">
        <f t="shared" si="9"/>
        <v>6.5075099999999999</v>
      </c>
      <c r="G71" s="19">
        <f t="shared" si="9"/>
        <v>6.3999699999999997</v>
      </c>
      <c r="H71" s="19">
        <f t="shared" si="9"/>
        <v>6.2829699999999997</v>
      </c>
      <c r="I71" s="19">
        <f t="shared" si="9"/>
        <v>6.2531499999999998</v>
      </c>
      <c r="J71" s="19">
        <f t="shared" si="9"/>
        <v>6.1353400000000002</v>
      </c>
      <c r="K71" s="19">
        <f t="shared" si="7"/>
        <v>5.9948899999999998</v>
      </c>
      <c r="L71" s="19">
        <f t="shared" si="7"/>
        <v>5.7644399999999996</v>
      </c>
      <c r="M71" s="19">
        <f t="shared" si="7"/>
        <v>5.0561699999999998</v>
      </c>
      <c r="N71" s="19">
        <f t="shared" si="7"/>
        <v>3.8959000000000001</v>
      </c>
    </row>
    <row r="72" spans="1:14" s="28" customFormat="1" x14ac:dyDescent="0.2">
      <c r="A72" s="30">
        <f t="shared" si="5"/>
        <v>2.3999999999999577E-3</v>
      </c>
      <c r="B72" s="36"/>
      <c r="C72" s="21">
        <f t="shared" si="8"/>
        <v>18</v>
      </c>
      <c r="D72" s="22">
        <f t="shared" si="9"/>
        <v>8.6152200000000008</v>
      </c>
      <c r="E72" s="22">
        <f t="shared" si="9"/>
        <v>6.9298999999999999</v>
      </c>
      <c r="F72" s="22">
        <f t="shared" si="9"/>
        <v>6.5088699999999999</v>
      </c>
      <c r="G72" s="22">
        <f t="shared" si="9"/>
        <v>6.4013</v>
      </c>
      <c r="H72" s="22">
        <f t="shared" si="9"/>
        <v>6.2842799999999999</v>
      </c>
      <c r="I72" s="22">
        <f t="shared" si="9"/>
        <v>6.2544599999999999</v>
      </c>
      <c r="J72" s="22">
        <f t="shared" si="9"/>
        <v>6.1366199999999997</v>
      </c>
      <c r="K72" s="22">
        <f t="shared" si="7"/>
        <v>5.9961399999999996</v>
      </c>
      <c r="L72" s="22">
        <f t="shared" si="7"/>
        <v>5.7656400000000003</v>
      </c>
      <c r="M72" s="22">
        <f t="shared" si="7"/>
        <v>5.0572299999999997</v>
      </c>
      <c r="N72" s="22">
        <f t="shared" si="7"/>
        <v>3.8967200000000002</v>
      </c>
    </row>
    <row r="73" spans="1:14" s="28" customFormat="1" x14ac:dyDescent="0.2">
      <c r="A73" s="30">
        <f t="shared" si="5"/>
        <v>2.3999999999999577E-3</v>
      </c>
      <c r="B73" s="36"/>
      <c r="C73" s="24">
        <f t="shared" si="8"/>
        <v>19</v>
      </c>
      <c r="D73" s="19">
        <f t="shared" si="9"/>
        <v>8.6173000000000002</v>
      </c>
      <c r="E73" s="19">
        <f t="shared" si="9"/>
        <v>6.9314</v>
      </c>
      <c r="F73" s="19">
        <f t="shared" si="9"/>
        <v>6.51023</v>
      </c>
      <c r="G73" s="19">
        <f t="shared" si="9"/>
        <v>6.4026399999999999</v>
      </c>
      <c r="H73" s="19">
        <f t="shared" si="9"/>
        <v>6.2855999999999996</v>
      </c>
      <c r="I73" s="19">
        <f t="shared" si="9"/>
        <v>6.2557700000000001</v>
      </c>
      <c r="J73" s="19">
        <f t="shared" si="9"/>
        <v>6.1379099999999998</v>
      </c>
      <c r="K73" s="19">
        <f t="shared" si="7"/>
        <v>5.9973900000000002</v>
      </c>
      <c r="L73" s="19">
        <f t="shared" si="7"/>
        <v>5.7668499999999998</v>
      </c>
      <c r="M73" s="19">
        <f t="shared" si="7"/>
        <v>5.0582799999999999</v>
      </c>
      <c r="N73" s="19">
        <f t="shared" si="7"/>
        <v>3.8975300000000002</v>
      </c>
    </row>
    <row r="74" spans="1:14" s="28" customFormat="1" x14ac:dyDescent="0.2">
      <c r="A74" s="30">
        <f t="shared" si="5"/>
        <v>2.3999999999999577E-3</v>
      </c>
      <c r="B74" s="36"/>
      <c r="C74" s="24">
        <f t="shared" si="8"/>
        <v>20</v>
      </c>
      <c r="D74" s="19">
        <f t="shared" si="9"/>
        <v>8.6193799999999996</v>
      </c>
      <c r="E74" s="19">
        <f t="shared" si="9"/>
        <v>6.9328900000000004</v>
      </c>
      <c r="F74" s="19">
        <f t="shared" si="9"/>
        <v>6.51159</v>
      </c>
      <c r="G74" s="19">
        <f t="shared" si="9"/>
        <v>6.4039799999999998</v>
      </c>
      <c r="H74" s="19">
        <f t="shared" si="9"/>
        <v>6.2869099999999998</v>
      </c>
      <c r="I74" s="19">
        <f t="shared" si="9"/>
        <v>6.2570699999999997</v>
      </c>
      <c r="J74" s="19">
        <f t="shared" si="9"/>
        <v>6.1391900000000001</v>
      </c>
      <c r="K74" s="19">
        <f t="shared" si="7"/>
        <v>5.99864</v>
      </c>
      <c r="L74" s="19">
        <f t="shared" si="7"/>
        <v>5.7680499999999997</v>
      </c>
      <c r="M74" s="19">
        <f t="shared" si="7"/>
        <v>5.0593399999999997</v>
      </c>
      <c r="N74" s="19">
        <f t="shared" si="7"/>
        <v>3.8983400000000001</v>
      </c>
    </row>
    <row r="75" spans="1:14" s="28" customFormat="1" x14ac:dyDescent="0.2">
      <c r="A75" s="30">
        <f t="shared" si="5"/>
        <v>2.3999999999999577E-3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8.6214700000000004</v>
      </c>
      <c r="E75" s="22">
        <f t="shared" si="10"/>
        <v>6.93438</v>
      </c>
      <c r="F75" s="22">
        <f t="shared" si="10"/>
        <v>6.51295</v>
      </c>
      <c r="G75" s="22">
        <f t="shared" si="10"/>
        <v>6.4053199999999997</v>
      </c>
      <c r="H75" s="22">
        <f t="shared" si="10"/>
        <v>6.2882199999999999</v>
      </c>
      <c r="I75" s="22">
        <f t="shared" si="10"/>
        <v>6.2583799999999998</v>
      </c>
      <c r="J75" s="22">
        <f t="shared" si="10"/>
        <v>6.1404699999999997</v>
      </c>
      <c r="K75" s="22">
        <f t="shared" si="7"/>
        <v>5.9999000000000002</v>
      </c>
      <c r="L75" s="22">
        <f t="shared" si="7"/>
        <v>5.7692600000000001</v>
      </c>
      <c r="M75" s="22">
        <f t="shared" si="7"/>
        <v>5.0603999999999996</v>
      </c>
      <c r="N75" s="22">
        <f t="shared" si="7"/>
        <v>3.8991600000000002</v>
      </c>
    </row>
    <row r="76" spans="1:14" s="28" customFormat="1" x14ac:dyDescent="0.2">
      <c r="A76" s="30">
        <f t="shared" si="5"/>
        <v>2.3999999999999577E-3</v>
      </c>
      <c r="B76" s="36"/>
      <c r="C76" s="24">
        <f t="shared" si="8"/>
        <v>22</v>
      </c>
      <c r="D76" s="19">
        <f t="shared" si="10"/>
        <v>8.6235499999999998</v>
      </c>
      <c r="E76" s="19">
        <f t="shared" si="10"/>
        <v>6.93588</v>
      </c>
      <c r="F76" s="19">
        <f t="shared" si="10"/>
        <v>6.51431</v>
      </c>
      <c r="G76" s="19">
        <f t="shared" si="10"/>
        <v>6.40665</v>
      </c>
      <c r="H76" s="19">
        <f t="shared" si="10"/>
        <v>6.2895300000000001</v>
      </c>
      <c r="I76" s="19">
        <f t="shared" si="10"/>
        <v>6.25969</v>
      </c>
      <c r="J76" s="19">
        <f t="shared" si="10"/>
        <v>6.14175</v>
      </c>
      <c r="K76" s="19">
        <f t="shared" si="7"/>
        <v>6.00115</v>
      </c>
      <c r="L76" s="19">
        <f t="shared" si="7"/>
        <v>5.7704599999999999</v>
      </c>
      <c r="M76" s="19">
        <f t="shared" si="7"/>
        <v>5.0614499999999998</v>
      </c>
      <c r="N76" s="19">
        <f t="shared" si="7"/>
        <v>3.8999700000000002</v>
      </c>
    </row>
    <row r="77" spans="1:14" s="28" customFormat="1" x14ac:dyDescent="0.2">
      <c r="A77" s="30">
        <f t="shared" si="5"/>
        <v>2.3999999999999998E-3</v>
      </c>
      <c r="B77" s="36"/>
      <c r="C77" s="24">
        <f t="shared" si="8"/>
        <v>23</v>
      </c>
      <c r="D77" s="19">
        <f t="shared" si="10"/>
        <v>8.6256400000000006</v>
      </c>
      <c r="E77" s="19">
        <f t="shared" si="10"/>
        <v>6.9373699999999996</v>
      </c>
      <c r="F77" s="19">
        <f t="shared" si="10"/>
        <v>6.5156700000000001</v>
      </c>
      <c r="G77" s="19">
        <f t="shared" si="10"/>
        <v>6.4079899999999999</v>
      </c>
      <c r="H77" s="19">
        <f t="shared" si="10"/>
        <v>6.2908499999999998</v>
      </c>
      <c r="I77" s="19">
        <f t="shared" si="10"/>
        <v>6.2609899999999996</v>
      </c>
      <c r="J77" s="19">
        <f t="shared" si="10"/>
        <v>6.1430300000000004</v>
      </c>
      <c r="K77" s="19">
        <f t="shared" si="7"/>
        <v>6.0023999999999997</v>
      </c>
      <c r="L77" s="19">
        <f t="shared" si="7"/>
        <v>5.7716700000000003</v>
      </c>
      <c r="M77" s="19">
        <f t="shared" si="7"/>
        <v>5.0625099999999996</v>
      </c>
      <c r="N77" s="19">
        <f t="shared" si="7"/>
        <v>3.9007900000000002</v>
      </c>
    </row>
    <row r="78" spans="1:14" s="28" customFormat="1" x14ac:dyDescent="0.2">
      <c r="A78" s="30">
        <f t="shared" si="5"/>
        <v>2.3999999999999998E-3</v>
      </c>
      <c r="B78" s="36"/>
      <c r="C78" s="21">
        <f t="shared" si="8"/>
        <v>24</v>
      </c>
      <c r="D78" s="22">
        <f t="shared" si="10"/>
        <v>8.6277200000000001</v>
      </c>
      <c r="E78" s="22">
        <f t="shared" si="10"/>
        <v>6.9388699999999996</v>
      </c>
      <c r="F78" s="22">
        <f t="shared" si="10"/>
        <v>6.5170300000000001</v>
      </c>
      <c r="G78" s="22">
        <f t="shared" si="10"/>
        <v>6.4093299999999997</v>
      </c>
      <c r="H78" s="22">
        <f t="shared" si="10"/>
        <v>6.29216</v>
      </c>
      <c r="I78" s="22">
        <f t="shared" si="10"/>
        <v>6.2622999999999998</v>
      </c>
      <c r="J78" s="22">
        <f t="shared" si="10"/>
        <v>6.1443199999999996</v>
      </c>
      <c r="K78" s="22">
        <f t="shared" si="7"/>
        <v>6.00366</v>
      </c>
      <c r="L78" s="22">
        <f t="shared" si="7"/>
        <v>5.7728700000000002</v>
      </c>
      <c r="M78" s="22">
        <f t="shared" si="7"/>
        <v>5.0635700000000003</v>
      </c>
      <c r="N78" s="22">
        <f t="shared" si="7"/>
        <v>3.9016000000000002</v>
      </c>
    </row>
    <row r="79" spans="1:14" s="28" customFormat="1" x14ac:dyDescent="0.2">
      <c r="A79" s="30">
        <f t="shared" si="5"/>
        <v>2.3999999999999998E-3</v>
      </c>
      <c r="B79" s="36"/>
      <c r="C79" s="24">
        <f t="shared" si="8"/>
        <v>25</v>
      </c>
      <c r="D79" s="19">
        <f t="shared" si="10"/>
        <v>8.6298100000000009</v>
      </c>
      <c r="E79" s="19">
        <f t="shared" si="10"/>
        <v>6.9403600000000001</v>
      </c>
      <c r="F79" s="19">
        <f t="shared" si="10"/>
        <v>6.5183900000000001</v>
      </c>
      <c r="G79" s="19">
        <f t="shared" si="10"/>
        <v>6.4106699999999996</v>
      </c>
      <c r="H79" s="19">
        <f t="shared" si="10"/>
        <v>6.2934799999999997</v>
      </c>
      <c r="I79" s="19">
        <f t="shared" si="10"/>
        <v>6.2636099999999999</v>
      </c>
      <c r="J79" s="19">
        <f t="shared" si="10"/>
        <v>6.1456</v>
      </c>
      <c r="K79" s="19">
        <f t="shared" si="7"/>
        <v>6.0049099999999997</v>
      </c>
      <c r="L79" s="19">
        <f t="shared" si="7"/>
        <v>5.7740799999999997</v>
      </c>
      <c r="M79" s="19">
        <f t="shared" si="7"/>
        <v>5.0646300000000002</v>
      </c>
      <c r="N79" s="19">
        <f t="shared" si="7"/>
        <v>3.9024200000000002</v>
      </c>
    </row>
    <row r="80" spans="1:14" s="28" customFormat="1" x14ac:dyDescent="0.2">
      <c r="A80" s="30">
        <f t="shared" si="5"/>
        <v>2.3999999999999998E-3</v>
      </c>
      <c r="B80" s="36"/>
      <c r="C80" s="24">
        <f t="shared" si="8"/>
        <v>26</v>
      </c>
      <c r="D80" s="19">
        <f t="shared" si="10"/>
        <v>8.6318999999999999</v>
      </c>
      <c r="E80" s="19">
        <f t="shared" si="10"/>
        <v>6.9418600000000001</v>
      </c>
      <c r="F80" s="19">
        <f t="shared" si="10"/>
        <v>6.5197599999999998</v>
      </c>
      <c r="G80" s="19">
        <f t="shared" si="10"/>
        <v>6.4120100000000004</v>
      </c>
      <c r="H80" s="19">
        <f t="shared" si="10"/>
        <v>6.2947899999999999</v>
      </c>
      <c r="I80" s="19">
        <f t="shared" si="10"/>
        <v>6.26492</v>
      </c>
      <c r="J80" s="19">
        <f t="shared" si="10"/>
        <v>6.1468800000000003</v>
      </c>
      <c r="K80" s="19">
        <f t="shared" si="7"/>
        <v>6.0061600000000004</v>
      </c>
      <c r="L80" s="19">
        <f t="shared" si="7"/>
        <v>5.7752800000000004</v>
      </c>
      <c r="M80" s="19">
        <f t="shared" si="7"/>
        <v>5.0656800000000004</v>
      </c>
      <c r="N80" s="19">
        <f t="shared" si="7"/>
        <v>3.9032300000000002</v>
      </c>
    </row>
    <row r="81" spans="1:14" s="28" customFormat="1" x14ac:dyDescent="0.2">
      <c r="A81" s="30">
        <f t="shared" si="5"/>
        <v>2.3999999999999998E-3</v>
      </c>
      <c r="B81" s="36"/>
      <c r="C81" s="21">
        <f t="shared" si="8"/>
        <v>27</v>
      </c>
      <c r="D81" s="22">
        <f t="shared" si="10"/>
        <v>8.6339799999999993</v>
      </c>
      <c r="E81" s="22">
        <f t="shared" si="10"/>
        <v>6.9433499999999997</v>
      </c>
      <c r="F81" s="22">
        <f t="shared" si="10"/>
        <v>6.5211199999999998</v>
      </c>
      <c r="G81" s="22">
        <f t="shared" si="10"/>
        <v>6.4133500000000003</v>
      </c>
      <c r="H81" s="22">
        <f t="shared" si="10"/>
        <v>6.2961</v>
      </c>
      <c r="I81" s="22">
        <f t="shared" si="10"/>
        <v>6.2662300000000002</v>
      </c>
      <c r="J81" s="22">
        <f t="shared" si="10"/>
        <v>6.1481700000000004</v>
      </c>
      <c r="K81" s="22">
        <f t="shared" si="7"/>
        <v>6.0074199999999998</v>
      </c>
      <c r="L81" s="22">
        <f t="shared" si="7"/>
        <v>5.7764899999999999</v>
      </c>
      <c r="M81" s="22">
        <f t="shared" si="7"/>
        <v>5.0667400000000002</v>
      </c>
      <c r="N81" s="22">
        <f t="shared" si="7"/>
        <v>3.9040499999999998</v>
      </c>
    </row>
    <row r="82" spans="1:14" s="28" customFormat="1" x14ac:dyDescent="0.2">
      <c r="A82" s="30">
        <f t="shared" si="5"/>
        <v>2.3999999999999998E-3</v>
      </c>
      <c r="B82" s="36"/>
      <c r="C82" s="24">
        <f t="shared" si="8"/>
        <v>28</v>
      </c>
      <c r="D82" s="19">
        <f t="shared" si="10"/>
        <v>8.6360700000000001</v>
      </c>
      <c r="E82" s="19">
        <f t="shared" si="10"/>
        <v>6.9448499999999997</v>
      </c>
      <c r="F82" s="19">
        <f t="shared" si="10"/>
        <v>6.5224799999999998</v>
      </c>
      <c r="G82" s="19">
        <f t="shared" si="10"/>
        <v>6.4146900000000002</v>
      </c>
      <c r="H82" s="19">
        <f t="shared" si="10"/>
        <v>6.2974199999999998</v>
      </c>
      <c r="I82" s="19">
        <f t="shared" si="10"/>
        <v>6.2675299999999998</v>
      </c>
      <c r="J82" s="19">
        <f t="shared" si="10"/>
        <v>6.1494499999999999</v>
      </c>
      <c r="K82" s="19">
        <f t="shared" si="7"/>
        <v>6.0086700000000004</v>
      </c>
      <c r="L82" s="19">
        <f t="shared" si="7"/>
        <v>5.7777000000000003</v>
      </c>
      <c r="M82" s="19">
        <f t="shared" si="7"/>
        <v>5.0678000000000001</v>
      </c>
      <c r="N82" s="19">
        <f t="shared" si="7"/>
        <v>3.9048600000000002</v>
      </c>
    </row>
    <row r="83" spans="1:14" s="25" customForma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Tinna Dögg Guðmundsdóttir</cp:lastModifiedBy>
  <dcterms:created xsi:type="dcterms:W3CDTF">2014-08-07T14:19:55Z</dcterms:created>
  <dcterms:modified xsi:type="dcterms:W3CDTF">2014-08-27T09:31:16Z</dcterms:modified>
</cp:coreProperties>
</file>