
<file path=[Content_Types].xml><?xml version="1.0" encoding="utf-8"?>
<Types xmlns="http://schemas.openxmlformats.org/package/2006/content-types">
  <Default Extension="bin" ContentType="application/vnd.openxmlformats-officedocument.oleObject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17235" windowHeight="1131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Dags_visit_naest">Sheet1!$A$14</definedName>
    <definedName name="LVT">Sheet1!$C$9</definedName>
    <definedName name="NVT">Sheet1!$C$10</definedName>
    <definedName name="Verdb_raun">Sheet1!$C$14</definedName>
    <definedName name="verdbspa">Sheet1!$C$13</definedName>
  </definedNames>
  <calcPr calcId="144525"/>
</workbook>
</file>

<file path=xl/calcChain.xml><?xml version="1.0" encoding="utf-8"?>
<calcChain xmlns="http://schemas.openxmlformats.org/spreadsheetml/2006/main">
  <c r="C56" i="1" l="1"/>
  <c r="C57" i="1" s="1"/>
  <c r="C58" i="1" s="1"/>
  <c r="C59" i="1" s="1"/>
  <c r="C60" i="1" s="1"/>
  <c r="C61" i="1" s="1"/>
  <c r="C62" i="1" s="1"/>
  <c r="C63" i="1" s="1"/>
  <c r="C64" i="1" s="1"/>
  <c r="C65" i="1" s="1"/>
  <c r="C66" i="1" s="1"/>
  <c r="C67" i="1" s="1"/>
  <c r="C68" i="1" s="1"/>
  <c r="C69" i="1" s="1"/>
  <c r="C70" i="1" s="1"/>
  <c r="C71" i="1" s="1"/>
  <c r="C72" i="1" s="1"/>
  <c r="C73" i="1" s="1"/>
  <c r="C74" i="1" s="1"/>
  <c r="C75" i="1" s="1"/>
  <c r="C76" i="1" s="1"/>
  <c r="C77" i="1" s="1"/>
  <c r="C78" i="1" s="1"/>
  <c r="C79" i="1" s="1"/>
  <c r="C80" i="1" s="1"/>
  <c r="C81" i="1" s="1"/>
  <c r="C82" i="1" s="1"/>
  <c r="B55" i="1"/>
  <c r="C52" i="1"/>
  <c r="C49" i="1"/>
  <c r="C48" i="1"/>
  <c r="C19" i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C32" i="1" s="1"/>
  <c r="C33" i="1" s="1"/>
  <c r="C34" i="1" s="1"/>
  <c r="C35" i="1" s="1"/>
  <c r="C36" i="1" s="1"/>
  <c r="C37" i="1" s="1"/>
  <c r="C38" i="1" s="1"/>
  <c r="C39" i="1" s="1"/>
  <c r="C40" i="1" s="1"/>
  <c r="C41" i="1" s="1"/>
  <c r="C42" i="1" s="1"/>
  <c r="C43" i="1" s="1"/>
  <c r="C17" i="1"/>
  <c r="C18" i="1" s="1"/>
  <c r="A16" i="1"/>
  <c r="C14" i="1"/>
  <c r="A14" i="1"/>
  <c r="C13" i="1"/>
  <c r="A17" i="1" s="1"/>
  <c r="C10" i="1"/>
  <c r="C9" i="1"/>
  <c r="L4" i="1"/>
  <c r="J4" i="1"/>
  <c r="D4" i="1"/>
  <c r="J3" i="1"/>
  <c r="F3" i="1"/>
  <c r="L2" i="1"/>
  <c r="I1" i="1"/>
  <c r="H1" i="1"/>
  <c r="A82" i="1" l="1"/>
  <c r="A78" i="1"/>
  <c r="A74" i="1"/>
  <c r="A70" i="1"/>
  <c r="A66" i="1"/>
  <c r="A62" i="1"/>
  <c r="A58" i="1"/>
  <c r="A76" i="1"/>
  <c r="A69" i="1"/>
  <c r="A67" i="1"/>
  <c r="A60" i="1"/>
  <c r="A40" i="1"/>
  <c r="A61" i="1"/>
  <c r="A80" i="1"/>
  <c r="A79" i="1"/>
  <c r="A81" i="1"/>
  <c r="A75" i="1"/>
  <c r="A77" i="1"/>
  <c r="A71" i="1"/>
  <c r="A65" i="1"/>
  <c r="A59" i="1"/>
  <c r="A56" i="1"/>
  <c r="A43" i="1"/>
  <c r="A41" i="1"/>
  <c r="A39" i="1"/>
  <c r="A35" i="1"/>
  <c r="A31" i="1"/>
  <c r="A27" i="1"/>
  <c r="A23" i="1"/>
  <c r="A19" i="1"/>
  <c r="A73" i="1"/>
  <c r="A72" i="1"/>
  <c r="A38" i="1"/>
  <c r="A42" i="1"/>
  <c r="C53" i="1"/>
  <c r="B14" i="1"/>
  <c r="B53" i="1" s="1"/>
  <c r="A18" i="1"/>
  <c r="A25" i="1"/>
  <c r="A32" i="1"/>
  <c r="A34" i="1"/>
  <c r="A68" i="1"/>
  <c r="A21" i="1"/>
  <c r="A28" i="1"/>
  <c r="A30" i="1"/>
  <c r="A37" i="1"/>
  <c r="A57" i="1"/>
  <c r="A63" i="1"/>
  <c r="A64" i="1"/>
  <c r="A24" i="1"/>
  <c r="A26" i="1"/>
  <c r="A33" i="1"/>
  <c r="A55" i="1"/>
  <c r="A20" i="1"/>
  <c r="A22" i="1"/>
  <c r="A29" i="1"/>
  <c r="A36" i="1"/>
</calcChain>
</file>

<file path=xl/sharedStrings.xml><?xml version="1.0" encoding="utf-8"?>
<sst xmlns="http://schemas.openxmlformats.org/spreadsheetml/2006/main" count="39" uniqueCount="33">
  <si>
    <t xml:space="preserve">       Reiknað verð Húsbréfa í</t>
  </si>
  <si>
    <t>Gildir frá:</t>
  </si>
  <si>
    <t>1. vaxtadagur</t>
  </si>
  <si>
    <t>Húsbréfaflokkur:</t>
  </si>
  <si>
    <t>89/1</t>
  </si>
  <si>
    <t>90/1</t>
  </si>
  <si>
    <t>90/2</t>
  </si>
  <si>
    <t>91/1</t>
  </si>
  <si>
    <t>91/2</t>
  </si>
  <si>
    <t>91/3</t>
  </si>
  <si>
    <t>92/1</t>
  </si>
  <si>
    <t>92/2</t>
  </si>
  <si>
    <t>92/3</t>
  </si>
  <si>
    <t>92/4</t>
  </si>
  <si>
    <t>93/1</t>
  </si>
  <si>
    <t>Vísit. mánaðar:</t>
  </si>
  <si>
    <t>Grunnvísitala:</t>
  </si>
  <si>
    <t>Verðb</t>
  </si>
  <si>
    <t>Nafnvextir:</t>
  </si>
  <si>
    <t>stuðull</t>
  </si>
  <si>
    <t>Verðbólguspá:</t>
  </si>
  <si>
    <t>Dagsetning...</t>
  </si>
  <si>
    <t>93/2</t>
  </si>
  <si>
    <t>93/3</t>
  </si>
  <si>
    <t>94/1</t>
  </si>
  <si>
    <t>94/2</t>
  </si>
  <si>
    <t>94/3</t>
  </si>
  <si>
    <t>94/4</t>
  </si>
  <si>
    <t>95/1</t>
  </si>
  <si>
    <t>95/2</t>
  </si>
  <si>
    <t>96/1,2 og 3</t>
  </si>
  <si>
    <t>98/1 og 2</t>
  </si>
  <si>
    <t>01/1 og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</si>
</sst>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mmmm"/>
    <numFmt numFmtId="165" formatCode="yyyy"/>
    <numFmt numFmtId="166" formatCode="dd/\ \ mmmm"/>
    <numFmt numFmtId="167" formatCode="d\-mmm\-yyyy"/>
    <numFmt numFmtId="168" formatCode="0.0"/>
    <numFmt numFmtId="169" formatCode="&quot;Dagnr.&quot;dd"/>
    <numFmt numFmtId="170" formatCode="0.00000"/>
    <numFmt numFmtId="171" formatCode="0.00000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u/>
      <sz val="10"/>
      <color indexed="10"/>
      <name val="Arial"/>
      <family val="2"/>
    </font>
    <font>
      <sz val="10"/>
      <color indexed="22"/>
      <name val="Arial"/>
      <family val="2"/>
    </font>
    <font>
      <sz val="10"/>
      <color indexed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left"/>
    </xf>
    <xf numFmtId="164" fontId="3" fillId="0" borderId="0" xfId="0" applyNumberFormat="1" applyFont="1" applyAlignment="1">
      <alignment horizontal="left" wrapText="1"/>
    </xf>
    <xf numFmtId="165" fontId="3" fillId="0" borderId="0" xfId="0" applyNumberFormat="1" applyFont="1" applyAlignment="1">
      <alignment horizontal="left" wrapText="1"/>
    </xf>
    <xf numFmtId="0" fontId="3" fillId="0" borderId="1" xfId="0" applyFont="1" applyBorder="1"/>
    <xf numFmtId="16" fontId="3" fillId="0" borderId="1" xfId="0" applyNumberFormat="1" applyFont="1" applyBorder="1" applyAlignment="1">
      <alignment horizontal="center"/>
    </xf>
    <xf numFmtId="0" fontId="4" fillId="0" borderId="0" xfId="0" applyFont="1"/>
    <xf numFmtId="166" fontId="2" fillId="0" borderId="0" xfId="0" applyNumberFormat="1" applyFont="1" applyAlignment="1">
      <alignment horizontal="center"/>
    </xf>
    <xf numFmtId="167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168" fontId="2" fillId="0" borderId="0" xfId="0" applyNumberFormat="1" applyFont="1" applyAlignment="1">
      <alignment horizontal="center"/>
    </xf>
    <xf numFmtId="0" fontId="2" fillId="2" borderId="0" xfId="0" applyFont="1" applyFill="1" applyAlignment="1">
      <alignment horizontal="center"/>
    </xf>
    <xf numFmtId="10" fontId="2" fillId="0" borderId="0" xfId="1" applyNumberFormat="1" applyFont="1" applyAlignment="1">
      <alignment horizontal="center"/>
    </xf>
    <xf numFmtId="16" fontId="2" fillId="0" borderId="0" xfId="0" quotePrefix="1" applyNumberFormat="1" applyFont="1" applyAlignment="1">
      <alignment horizontal="left"/>
    </xf>
    <xf numFmtId="2" fontId="2" fillId="0" borderId="0" xfId="0" applyNumberFormat="1" applyFont="1"/>
    <xf numFmtId="169" fontId="2" fillId="2" borderId="0" xfId="0" applyNumberFormat="1" applyFont="1" applyFill="1" applyAlignment="1">
      <alignment horizontal="center"/>
    </xf>
    <xf numFmtId="10" fontId="2" fillId="2" borderId="0" xfId="1" applyNumberFormat="1" applyFont="1" applyFill="1" applyAlignment="1">
      <alignment horizontal="center"/>
    </xf>
    <xf numFmtId="1" fontId="2" fillId="0" borderId="0" xfId="0" applyNumberFormat="1" applyFont="1" applyAlignment="1">
      <alignment horizontal="right"/>
    </xf>
    <xf numFmtId="170" fontId="2" fillId="0" borderId="0" xfId="0" applyNumberFormat="1" applyFont="1" applyAlignment="1">
      <alignment horizontal="center"/>
    </xf>
    <xf numFmtId="1" fontId="2" fillId="0" borderId="0" xfId="0" applyNumberFormat="1" applyFont="1" applyAlignment="1">
      <alignment horizontal="center"/>
    </xf>
    <xf numFmtId="0" fontId="2" fillId="0" borderId="2" xfId="0" applyFont="1" applyBorder="1" applyAlignment="1">
      <alignment horizontal="center"/>
    </xf>
    <xf numFmtId="170" fontId="2" fillId="0" borderId="2" xfId="0" applyNumberFormat="1" applyFont="1" applyBorder="1" applyAlignment="1">
      <alignment horizontal="center"/>
    </xf>
    <xf numFmtId="10" fontId="2" fillId="0" borderId="0" xfId="1" applyNumberFormat="1" applyFont="1" applyFill="1" applyAlignment="1">
      <alignment horizontal="center"/>
    </xf>
    <xf numFmtId="1" fontId="2" fillId="0" borderId="0" xfId="0" applyNumberFormat="1" applyFont="1" applyFill="1" applyAlignment="1">
      <alignment horizontal="center"/>
    </xf>
    <xf numFmtId="0" fontId="2" fillId="0" borderId="0" xfId="0" applyFont="1" applyFill="1"/>
    <xf numFmtId="0" fontId="2" fillId="0" borderId="0" xfId="0" applyFont="1" applyFill="1" applyAlignment="1">
      <alignment horizontal="center"/>
    </xf>
    <xf numFmtId="1" fontId="5" fillId="0" borderId="0" xfId="0" applyNumberFormat="1" applyFont="1" applyAlignment="1">
      <alignment horizontal="center"/>
    </xf>
    <xf numFmtId="0" fontId="5" fillId="0" borderId="0" xfId="0" applyFont="1" applyFill="1"/>
    <xf numFmtId="10" fontId="6" fillId="2" borderId="0" xfId="1" applyNumberFormat="1" applyFont="1" applyFill="1" applyAlignment="1">
      <alignment horizontal="center"/>
    </xf>
    <xf numFmtId="10" fontId="5" fillId="2" borderId="0" xfId="1" applyNumberFormat="1" applyFont="1" applyFill="1" applyAlignment="1">
      <alignment horizontal="center"/>
    </xf>
    <xf numFmtId="0" fontId="2" fillId="2" borderId="0" xfId="0" applyFont="1" applyFill="1"/>
    <xf numFmtId="171" fontId="2" fillId="0" borderId="0" xfId="0" applyNumberFormat="1" applyFont="1" applyAlignment="1">
      <alignment horizontal="center"/>
    </xf>
    <xf numFmtId="171" fontId="2" fillId="0" borderId="0" xfId="0" applyNumberFormat="1" applyFont="1"/>
    <xf numFmtId="168" fontId="2" fillId="0" borderId="0" xfId="0" applyNumberFormat="1" applyFont="1"/>
    <xf numFmtId="171" fontId="2" fillId="0" borderId="0" xfId="0" applyNumberFormat="1" applyFont="1" applyFill="1" applyAlignment="1">
      <alignment horizontal="center"/>
    </xf>
    <xf numFmtId="171" fontId="5" fillId="0" borderId="0" xfId="0" applyNumberFormat="1" applyFont="1" applyFill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9525</xdr:rowOff>
        </xdr:from>
        <xdr:to>
          <xdr:col>3</xdr:col>
          <xdr:colOff>314325</xdr:colOff>
          <xdr:row>3</xdr:row>
          <xdr:rowOff>66675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9525</xdr:rowOff>
        </xdr:from>
        <xdr:to>
          <xdr:col>3</xdr:col>
          <xdr:colOff>314325</xdr:colOff>
          <xdr:row>3</xdr:row>
          <xdr:rowOff>66675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j&#225;rm&#225;lasvi&#240;/fjarstyring/Fjarstyringarsvid/Fj&#225;rst&#253;ring/H&#250;sbr&#233;f/Reikna&#240;%20ver&#240;/2013/03-201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sendur"/>
      <sheetName val="Verð mars 2013"/>
    </sheetNames>
    <sheetDataSet>
      <sheetData sheetId="0">
        <row r="2">
          <cell r="C2">
            <v>41334</v>
          </cell>
        </row>
        <row r="3">
          <cell r="C3">
            <v>7963</v>
          </cell>
          <cell r="D3">
            <v>8093</v>
          </cell>
        </row>
        <row r="4">
          <cell r="C4">
            <v>403.3</v>
          </cell>
          <cell r="D4">
            <v>409.9</v>
          </cell>
        </row>
        <row r="5">
          <cell r="D5">
            <v>41332</v>
          </cell>
        </row>
        <row r="7">
          <cell r="C7">
            <v>1.639999999999997E-2</v>
          </cell>
        </row>
        <row r="8">
          <cell r="D8">
            <v>41359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5" Type="http://schemas.openxmlformats.org/officeDocument/2006/relationships/oleObject" Target="../embeddings/oleObject2.bin"/><Relationship Id="rId4" Type="http://schemas.openxmlformats.org/officeDocument/2006/relationships/image" Target="../media/image1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84"/>
  <sheetViews>
    <sheetView tabSelected="1" topLeftCell="A33" workbookViewId="0">
      <selection activeCell="O48" sqref="O48"/>
    </sheetView>
  </sheetViews>
  <sheetFormatPr defaultRowHeight="15" x14ac:dyDescent="0.25"/>
  <cols>
    <col min="1" max="1" width="0.5703125" customWidth="1"/>
    <col min="4" max="4" width="11.140625" bestFit="1" customWidth="1"/>
    <col min="5" max="5" width="11.5703125" customWidth="1"/>
    <col min="6" max="6" width="10.85546875" bestFit="1" customWidth="1"/>
    <col min="7" max="9" width="11.140625" bestFit="1" customWidth="1"/>
    <col min="10" max="10" width="12.140625" customWidth="1"/>
    <col min="11" max="11" width="10.7109375" bestFit="1" customWidth="1"/>
    <col min="12" max="13" width="11.140625" bestFit="1" customWidth="1"/>
    <col min="14" max="14" width="11.28515625" bestFit="1" customWidth="1"/>
  </cols>
  <sheetData>
    <row r="1" spans="1:14" s="1" customFormat="1" ht="20.25" customHeight="1" x14ac:dyDescent="0.2">
      <c r="E1" s="2" t="s">
        <v>0</v>
      </c>
      <c r="H1" s="3">
        <f>[1]Forsendur!$C$2</f>
        <v>41334</v>
      </c>
      <c r="I1" s="4">
        <f>[1]Forsendur!$C$2</f>
        <v>41334</v>
      </c>
    </row>
    <row r="2" spans="1:14" s="1" customFormat="1" ht="15" customHeight="1" thickBot="1" x14ac:dyDescent="0.25">
      <c r="K2" s="5" t="s">
        <v>1</v>
      </c>
      <c r="L2" s="6">
        <f>[1]Forsendur!C2</f>
        <v>41334</v>
      </c>
    </row>
    <row r="3" spans="1:14" s="1" customFormat="1" ht="18.75" customHeight="1" thickTop="1" x14ac:dyDescent="0.2">
      <c r="F3" s="7" t="str">
        <f>IF(AND([1]Forsendur!D4&gt;0,[1]Forsendur!D5=""),"&gt;&gt;&gt; Ath  Ath &lt;&lt;&lt;","")</f>
        <v/>
      </c>
      <c r="J3" s="1" t="str">
        <f>IF([1]Forsendur!D4&gt;0,"     Reiknað eftir vísitölu næsta mánaðar","     Reiknað eftir vísitöluspá.")</f>
        <v xml:space="preserve">     Reiknað eftir vísitölu næsta mánaðar</v>
      </c>
    </row>
    <row r="4" spans="1:14" s="1" customFormat="1" ht="15" customHeight="1" x14ac:dyDescent="0.2">
      <c r="D4" s="7" t="str">
        <f>IF(AND([1]Forsendur!D4&gt;0,[1]Forsendur!D5=""),"&gt;&gt;&gt; Það vantar dags vísitölu í  forsendur &lt;&lt;&lt;","")</f>
        <v/>
      </c>
      <c r="J4" s="1" t="str">
        <f>IF([1]Forsendur!D4&gt;0,"","      Áætluð birting vísitölu er")</f>
        <v/>
      </c>
      <c r="L4" s="8" t="str">
        <f>IF([1]Forsendur!D4&gt;0,"",[1]Forsendur!D8)</f>
        <v/>
      </c>
    </row>
    <row r="5" spans="1:14" s="1" customFormat="1" ht="3.75" customHeight="1" x14ac:dyDescent="0.2"/>
    <row r="6" spans="1:14" s="1" customFormat="1" ht="15" customHeight="1" x14ac:dyDescent="0.2">
      <c r="B6" s="1" t="s">
        <v>2</v>
      </c>
      <c r="D6" s="9">
        <v>32827</v>
      </c>
      <c r="E6" s="9">
        <v>33100</v>
      </c>
      <c r="F6" s="9">
        <v>33192</v>
      </c>
      <c r="G6" s="9">
        <v>33253</v>
      </c>
      <c r="H6" s="9">
        <v>33373</v>
      </c>
      <c r="I6" s="9">
        <v>33526</v>
      </c>
      <c r="J6" s="9">
        <v>33618</v>
      </c>
      <c r="K6" s="9">
        <v>33709</v>
      </c>
      <c r="L6" s="9">
        <v>33831</v>
      </c>
      <c r="M6" s="9">
        <v>33953</v>
      </c>
      <c r="N6" s="9">
        <v>34074</v>
      </c>
    </row>
    <row r="7" spans="1:14" s="1" customFormat="1" ht="15.75" customHeight="1" x14ac:dyDescent="0.2">
      <c r="B7" s="1" t="s">
        <v>3</v>
      </c>
      <c r="D7" s="10" t="s">
        <v>4</v>
      </c>
      <c r="E7" s="10" t="s">
        <v>5</v>
      </c>
      <c r="F7" s="10" t="s">
        <v>6</v>
      </c>
      <c r="G7" s="10" t="s">
        <v>7</v>
      </c>
      <c r="H7" s="10" t="s">
        <v>8</v>
      </c>
      <c r="I7" s="10" t="s">
        <v>9</v>
      </c>
      <c r="J7" s="10" t="s">
        <v>10</v>
      </c>
      <c r="K7" s="10" t="s">
        <v>11</v>
      </c>
      <c r="L7" s="10" t="s">
        <v>12</v>
      </c>
      <c r="M7" s="10" t="s">
        <v>13</v>
      </c>
      <c r="N7" s="10" t="s">
        <v>14</v>
      </c>
    </row>
    <row r="8" spans="1:14" s="1" customFormat="1" ht="4.5" customHeight="1" x14ac:dyDescent="0.2">
      <c r="D8" s="10"/>
      <c r="E8" s="10"/>
      <c r="F8" s="10"/>
      <c r="G8" s="10"/>
      <c r="H8" s="10"/>
      <c r="I8" s="10"/>
      <c r="J8" s="10"/>
      <c r="K8" s="10"/>
      <c r="L8" s="10"/>
      <c r="M8" s="10"/>
    </row>
    <row r="9" spans="1:14" s="1" customFormat="1" ht="11.1" customHeight="1" x14ac:dyDescent="0.2">
      <c r="B9" s="1" t="s">
        <v>15</v>
      </c>
      <c r="C9" s="10">
        <f>[1]Forsendur!C3</f>
        <v>7963</v>
      </c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</row>
    <row r="10" spans="1:14" s="1" customFormat="1" ht="11.1" customHeight="1" x14ac:dyDescent="0.2">
      <c r="C10" s="11">
        <f>[1]Forsendur!C4</f>
        <v>403.3</v>
      </c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</row>
    <row r="11" spans="1:14" s="1" customFormat="1" ht="11.1" customHeight="1" x14ac:dyDescent="0.2">
      <c r="B11" s="1" t="s">
        <v>16</v>
      </c>
      <c r="D11" s="10">
        <v>2693</v>
      </c>
      <c r="E11" s="10">
        <v>2925</v>
      </c>
      <c r="F11" s="10">
        <v>2938</v>
      </c>
      <c r="G11" s="10">
        <v>2969</v>
      </c>
      <c r="H11" s="10">
        <v>3070</v>
      </c>
      <c r="I11" s="10">
        <v>3194</v>
      </c>
      <c r="J11" s="10">
        <v>3196</v>
      </c>
      <c r="K11" s="10">
        <v>3200</v>
      </c>
      <c r="L11" s="10">
        <v>3234</v>
      </c>
      <c r="M11" s="10">
        <v>3239</v>
      </c>
      <c r="N11" s="10">
        <v>3278</v>
      </c>
    </row>
    <row r="12" spans="1:14" s="1" customFormat="1" ht="11.1" customHeight="1" x14ac:dyDescent="0.2">
      <c r="A12" s="12" t="s">
        <v>17</v>
      </c>
      <c r="B12" s="1" t="s">
        <v>18</v>
      </c>
      <c r="D12" s="10">
        <v>5.75</v>
      </c>
      <c r="E12" s="10">
        <v>5.75</v>
      </c>
      <c r="F12" s="10">
        <v>6</v>
      </c>
      <c r="G12" s="10">
        <v>6</v>
      </c>
      <c r="H12" s="10">
        <v>6</v>
      </c>
      <c r="I12" s="10">
        <v>6</v>
      </c>
      <c r="J12" s="10">
        <v>6</v>
      </c>
      <c r="K12" s="10">
        <v>6</v>
      </c>
      <c r="L12" s="10">
        <v>6</v>
      </c>
      <c r="M12" s="10">
        <v>6</v>
      </c>
      <c r="N12" s="10">
        <v>6</v>
      </c>
    </row>
    <row r="13" spans="1:14" s="1" customFormat="1" ht="11.1" customHeight="1" x14ac:dyDescent="0.2">
      <c r="A13" s="12" t="s">
        <v>19</v>
      </c>
      <c r="B13" s="1" t="s">
        <v>20</v>
      </c>
      <c r="C13" s="13">
        <f>[1]Forsendur!C7</f>
        <v>1.639999999999997E-2</v>
      </c>
      <c r="D13" s="14"/>
      <c r="N13" s="15"/>
    </row>
    <row r="14" spans="1:14" s="1" customFormat="1" ht="11.1" customHeight="1" x14ac:dyDescent="0.2">
      <c r="A14" s="16">
        <f>IF(DAY([1]Forsendur!D5)&lt;1,32,DAY([1]Forsendur!D5))</f>
        <v>27</v>
      </c>
      <c r="B14" s="1" t="str">
        <f>IF(C14&lt;0,"Lækkun vísitölu","Hækkun vísitölu")</f>
        <v>Hækkun vísitölu</v>
      </c>
      <c r="C14" s="13">
        <f>IF(AND([1]Forsendur!D3&gt;0,[1]Forsendur!D4&gt;0),ROUND([1]Forsendur!D4/[1]Forsendur!C4-1,4),0)</f>
        <v>1.6400000000000001E-2</v>
      </c>
      <c r="N14" s="14"/>
    </row>
    <row r="15" spans="1:14" s="1" customFormat="1" ht="3.95" customHeight="1" x14ac:dyDescent="0.2">
      <c r="A15" s="12"/>
    </row>
    <row r="16" spans="1:14" s="1" customFormat="1" ht="10.5" customHeight="1" x14ac:dyDescent="0.2">
      <c r="A16" s="17">
        <f>IF(Dags_visit_naest&gt;C16,verdbspa,Verdb_raun)</f>
        <v>1.639999999999997E-2</v>
      </c>
      <c r="B16" s="18" t="s">
        <v>21</v>
      </c>
      <c r="C16" s="10">
        <v>1</v>
      </c>
      <c r="D16" s="19">
        <v>10.79298</v>
      </c>
      <c r="E16" s="19">
        <v>9.5288699999999995</v>
      </c>
      <c r="F16" s="19">
        <v>9.8607099999999992</v>
      </c>
      <c r="G16" s="19">
        <v>9.6634499999999992</v>
      </c>
      <c r="H16" s="19">
        <v>9.1657700000000002</v>
      </c>
      <c r="I16" s="19">
        <v>8.5986100000000008</v>
      </c>
      <c r="J16" s="19">
        <v>8.4689499999999995</v>
      </c>
      <c r="K16" s="19">
        <v>8.3360500000000002</v>
      </c>
      <c r="L16" s="19">
        <v>8.0897400000000008</v>
      </c>
      <c r="M16" s="19">
        <v>7.9218900000000003</v>
      </c>
      <c r="N16" s="19">
        <v>7.6770699999999996</v>
      </c>
    </row>
    <row r="17" spans="1:14" s="1" customFormat="1" ht="10.5" customHeight="1" x14ac:dyDescent="0.2">
      <c r="A17" s="17">
        <f t="shared" ref="A17:A43" si="0">IF(Dags_visit_naest&gt;C17,verdbspa,Verdb_raun)</f>
        <v>1.639999999999997E-2</v>
      </c>
      <c r="B17" s="20"/>
      <c r="C17" s="10">
        <f t="shared" ref="C17:C43" si="1">C16+1</f>
        <v>2</v>
      </c>
      <c r="D17" s="19">
        <v>10.800509999999999</v>
      </c>
      <c r="E17" s="19">
        <v>9.53552</v>
      </c>
      <c r="F17" s="19">
        <v>9.8676600000000008</v>
      </c>
      <c r="G17" s="19">
        <v>9.6702600000000007</v>
      </c>
      <c r="H17" s="19">
        <v>9.1722199999999994</v>
      </c>
      <c r="I17" s="19">
        <v>8.6046600000000009</v>
      </c>
      <c r="J17" s="19">
        <v>8.4749199999999991</v>
      </c>
      <c r="K17" s="19">
        <v>8.34192</v>
      </c>
      <c r="L17" s="19">
        <v>8.09544</v>
      </c>
      <c r="M17" s="19">
        <v>7.9274699999999996</v>
      </c>
      <c r="N17" s="19">
        <v>7.6824700000000004</v>
      </c>
    </row>
    <row r="18" spans="1:14" s="1" customFormat="1" ht="10.5" customHeight="1" x14ac:dyDescent="0.2">
      <c r="A18" s="17">
        <f t="shared" si="0"/>
        <v>1.639999999999997E-2</v>
      </c>
      <c r="B18" s="20"/>
      <c r="C18" s="21">
        <f t="shared" si="1"/>
        <v>3</v>
      </c>
      <c r="D18" s="22">
        <v>10.80805</v>
      </c>
      <c r="E18" s="22">
        <v>9.5421800000000001</v>
      </c>
      <c r="F18" s="22">
        <v>9.8746100000000006</v>
      </c>
      <c r="G18" s="22">
        <v>9.6770700000000005</v>
      </c>
      <c r="H18" s="22">
        <v>9.1786799999999999</v>
      </c>
      <c r="I18" s="22">
        <v>8.6107200000000006</v>
      </c>
      <c r="J18" s="22">
        <v>8.4808900000000005</v>
      </c>
      <c r="K18" s="22">
        <v>8.3477899999999998</v>
      </c>
      <c r="L18" s="22">
        <v>8.1011399999999991</v>
      </c>
      <c r="M18" s="22">
        <v>7.9330499999999997</v>
      </c>
      <c r="N18" s="22">
        <v>7.6878799999999998</v>
      </c>
    </row>
    <row r="19" spans="1:14" s="1" customFormat="1" ht="10.5" customHeight="1" x14ac:dyDescent="0.2">
      <c r="A19" s="17">
        <f t="shared" si="0"/>
        <v>1.639999999999997E-2</v>
      </c>
      <c r="B19" s="20"/>
      <c r="C19" s="10">
        <f t="shared" si="1"/>
        <v>4</v>
      </c>
      <c r="D19" s="19">
        <v>10.81559</v>
      </c>
      <c r="E19" s="19">
        <v>9.5488400000000002</v>
      </c>
      <c r="F19" s="19">
        <v>9.8815600000000003</v>
      </c>
      <c r="G19" s="19">
        <v>9.6838800000000003</v>
      </c>
      <c r="H19" s="19">
        <v>9.1851500000000001</v>
      </c>
      <c r="I19" s="19">
        <v>8.6167899999999999</v>
      </c>
      <c r="J19" s="19">
        <v>8.4868600000000001</v>
      </c>
      <c r="K19" s="19">
        <v>8.3536699999999993</v>
      </c>
      <c r="L19" s="19">
        <v>8.1068499999999997</v>
      </c>
      <c r="M19" s="19">
        <v>7.9386400000000004</v>
      </c>
      <c r="N19" s="19">
        <v>7.6932999999999998</v>
      </c>
    </row>
    <row r="20" spans="1:14" s="1" customFormat="1" ht="10.5" customHeight="1" x14ac:dyDescent="0.2">
      <c r="A20" s="17">
        <f t="shared" si="0"/>
        <v>1.639999999999997E-2</v>
      </c>
      <c r="B20" s="20"/>
      <c r="C20" s="10">
        <f t="shared" si="1"/>
        <v>5</v>
      </c>
      <c r="D20" s="19">
        <v>10.82314</v>
      </c>
      <c r="E20" s="19">
        <v>9.5555000000000003</v>
      </c>
      <c r="F20" s="19">
        <v>9.8885199999999998</v>
      </c>
      <c r="G20" s="19">
        <v>9.6906999999999996</v>
      </c>
      <c r="H20" s="19">
        <v>9.1916200000000003</v>
      </c>
      <c r="I20" s="19">
        <v>8.6228599999999993</v>
      </c>
      <c r="J20" s="19">
        <v>8.4928399999999993</v>
      </c>
      <c r="K20" s="19">
        <v>8.3595600000000001</v>
      </c>
      <c r="L20" s="19">
        <v>8.1125600000000002</v>
      </c>
      <c r="M20" s="19">
        <v>7.9442300000000001</v>
      </c>
      <c r="N20" s="19">
        <v>7.6987199999999998</v>
      </c>
    </row>
    <row r="21" spans="1:14" s="25" customFormat="1" ht="10.5" customHeight="1" x14ac:dyDescent="0.2">
      <c r="A21" s="23">
        <f t="shared" si="0"/>
        <v>1.639999999999997E-2</v>
      </c>
      <c r="B21" s="24"/>
      <c r="C21" s="21">
        <f t="shared" si="1"/>
        <v>6</v>
      </c>
      <c r="D21" s="22">
        <v>10.830690000000001</v>
      </c>
      <c r="E21" s="22">
        <v>9.5621700000000001</v>
      </c>
      <c r="F21" s="22">
        <v>9.8954900000000006</v>
      </c>
      <c r="G21" s="22">
        <v>9.6975300000000004</v>
      </c>
      <c r="H21" s="22">
        <v>9.1980900000000005</v>
      </c>
      <c r="I21" s="22">
        <v>8.6289300000000004</v>
      </c>
      <c r="J21" s="22">
        <v>8.4988200000000003</v>
      </c>
      <c r="K21" s="22">
        <v>8.3654399999999995</v>
      </c>
      <c r="L21" s="22">
        <v>8.1182700000000008</v>
      </c>
      <c r="M21" s="22">
        <v>7.9498199999999999</v>
      </c>
      <c r="N21" s="22">
        <v>7.7041399999999998</v>
      </c>
    </row>
    <row r="22" spans="1:14" s="1" customFormat="1" ht="10.5" customHeight="1" x14ac:dyDescent="0.2">
      <c r="A22" s="17">
        <f t="shared" si="0"/>
        <v>1.639999999999997E-2</v>
      </c>
      <c r="B22" s="20"/>
      <c r="C22" s="10">
        <f t="shared" si="1"/>
        <v>7</v>
      </c>
      <c r="D22" s="19">
        <v>10.83825</v>
      </c>
      <c r="E22" s="19">
        <v>9.5688399999999998</v>
      </c>
      <c r="F22" s="19">
        <v>9.9024599999999996</v>
      </c>
      <c r="G22" s="19">
        <v>9.7043599999999994</v>
      </c>
      <c r="H22" s="19">
        <v>9.2045700000000004</v>
      </c>
      <c r="I22" s="19">
        <v>8.6350099999999994</v>
      </c>
      <c r="J22" s="19">
        <v>8.5048100000000009</v>
      </c>
      <c r="K22" s="19">
        <v>8.37134</v>
      </c>
      <c r="L22" s="19">
        <v>8.1239899999999992</v>
      </c>
      <c r="M22" s="19">
        <v>7.9554200000000002</v>
      </c>
      <c r="N22" s="19">
        <v>7.7095700000000003</v>
      </c>
    </row>
    <row r="23" spans="1:14" s="1" customFormat="1" ht="10.5" customHeight="1" x14ac:dyDescent="0.2">
      <c r="A23" s="17">
        <f t="shared" si="0"/>
        <v>1.639999999999997E-2</v>
      </c>
      <c r="B23" s="20"/>
      <c r="C23" s="10">
        <f t="shared" si="1"/>
        <v>8</v>
      </c>
      <c r="D23" s="19">
        <v>10.84581</v>
      </c>
      <c r="E23" s="19">
        <v>9.5755099999999995</v>
      </c>
      <c r="F23" s="19">
        <v>9.9094300000000004</v>
      </c>
      <c r="G23" s="19">
        <v>9.7111999999999998</v>
      </c>
      <c r="H23" s="19">
        <v>9.2110500000000002</v>
      </c>
      <c r="I23" s="19">
        <v>8.6410900000000002</v>
      </c>
      <c r="J23" s="19">
        <v>8.5107999999999997</v>
      </c>
      <c r="K23" s="19">
        <v>8.3772300000000008</v>
      </c>
      <c r="L23" s="19">
        <v>8.1297099999999993</v>
      </c>
      <c r="M23" s="19">
        <v>7.9610300000000001</v>
      </c>
      <c r="N23" s="19">
        <v>7.7149999999999999</v>
      </c>
    </row>
    <row r="24" spans="1:14" s="25" customFormat="1" ht="10.5" customHeight="1" x14ac:dyDescent="0.2">
      <c r="A24" s="17">
        <f t="shared" si="0"/>
        <v>1.639999999999997E-2</v>
      </c>
      <c r="B24" s="20"/>
      <c r="C24" s="21">
        <f t="shared" si="1"/>
        <v>9</v>
      </c>
      <c r="D24" s="22">
        <v>10.85338</v>
      </c>
      <c r="E24" s="22">
        <v>9.5822000000000003</v>
      </c>
      <c r="F24" s="22">
        <v>9.9164100000000008</v>
      </c>
      <c r="G24" s="22">
        <v>9.7180400000000002</v>
      </c>
      <c r="H24" s="22">
        <v>9.2175399999999996</v>
      </c>
      <c r="I24" s="22">
        <v>8.6471800000000005</v>
      </c>
      <c r="J24" s="22">
        <v>8.5167900000000003</v>
      </c>
      <c r="K24" s="22">
        <v>8.3831299999999995</v>
      </c>
      <c r="L24" s="22">
        <v>8.1354399999999991</v>
      </c>
      <c r="M24" s="22">
        <v>7.9666300000000003</v>
      </c>
      <c r="N24" s="22">
        <v>7.7204300000000003</v>
      </c>
    </row>
    <row r="25" spans="1:14" s="25" customFormat="1" ht="10.5" customHeight="1" x14ac:dyDescent="0.2">
      <c r="A25" s="17">
        <f t="shared" si="0"/>
        <v>1.639999999999997E-2</v>
      </c>
      <c r="B25" s="20"/>
      <c r="C25" s="26">
        <f t="shared" si="1"/>
        <v>10</v>
      </c>
      <c r="D25" s="19">
        <v>10.860950000000001</v>
      </c>
      <c r="E25" s="19">
        <v>9.5888799999999996</v>
      </c>
      <c r="F25" s="19">
        <v>9.9234000000000009</v>
      </c>
      <c r="G25" s="19">
        <v>9.7248800000000006</v>
      </c>
      <c r="H25" s="19">
        <v>9.2240300000000008</v>
      </c>
      <c r="I25" s="19">
        <v>8.6532699999999991</v>
      </c>
      <c r="J25" s="19">
        <v>8.5227900000000005</v>
      </c>
      <c r="K25" s="19">
        <v>8.3890399999999996</v>
      </c>
      <c r="L25" s="19">
        <v>8.1411700000000007</v>
      </c>
      <c r="M25" s="19">
        <v>7.9722400000000002</v>
      </c>
      <c r="N25" s="19">
        <v>7.7258699999999996</v>
      </c>
    </row>
    <row r="26" spans="1:14" s="28" customFormat="1" ht="10.5" customHeight="1" x14ac:dyDescent="0.2">
      <c r="A26" s="17">
        <f t="shared" si="0"/>
        <v>1.639999999999997E-2</v>
      </c>
      <c r="B26" s="27"/>
      <c r="C26" s="26">
        <f t="shared" si="1"/>
        <v>11</v>
      </c>
      <c r="D26" s="19">
        <v>10.86853</v>
      </c>
      <c r="E26" s="19">
        <v>9.5955700000000004</v>
      </c>
      <c r="F26" s="19">
        <v>9.9303899999999992</v>
      </c>
      <c r="G26" s="19">
        <v>9.7317300000000007</v>
      </c>
      <c r="H26" s="19">
        <v>9.2305299999999999</v>
      </c>
      <c r="I26" s="19">
        <v>8.6593599999999995</v>
      </c>
      <c r="J26" s="19">
        <v>8.5287900000000008</v>
      </c>
      <c r="K26" s="19">
        <v>8.3949499999999997</v>
      </c>
      <c r="L26" s="19">
        <v>8.1469000000000005</v>
      </c>
      <c r="M26" s="19">
        <v>7.9778599999999997</v>
      </c>
      <c r="N26" s="19">
        <v>7.7313099999999997</v>
      </c>
    </row>
    <row r="27" spans="1:14" s="28" customFormat="1" ht="10.5" customHeight="1" x14ac:dyDescent="0.2">
      <c r="A27" s="29">
        <f t="shared" si="0"/>
        <v>1.639999999999997E-2</v>
      </c>
      <c r="B27" s="27"/>
      <c r="C27" s="21">
        <f t="shared" si="1"/>
        <v>12</v>
      </c>
      <c r="D27" s="22">
        <v>10.876110000000001</v>
      </c>
      <c r="E27" s="22">
        <v>9.6022700000000007</v>
      </c>
      <c r="F27" s="22">
        <v>9.9373799999999992</v>
      </c>
      <c r="G27" s="22">
        <v>9.7385800000000007</v>
      </c>
      <c r="H27" s="22">
        <v>9.2370300000000007</v>
      </c>
      <c r="I27" s="22">
        <v>8.6654599999999995</v>
      </c>
      <c r="J27" s="22">
        <v>8.5348000000000006</v>
      </c>
      <c r="K27" s="22">
        <v>8.4008599999999998</v>
      </c>
      <c r="L27" s="22">
        <v>8.1526399999999999</v>
      </c>
      <c r="M27" s="22">
        <v>7.9834800000000001</v>
      </c>
      <c r="N27" s="22">
        <v>7.7367600000000003</v>
      </c>
    </row>
    <row r="28" spans="1:14" s="28" customFormat="1" ht="10.5" customHeight="1" x14ac:dyDescent="0.2">
      <c r="A28" s="29">
        <f t="shared" si="0"/>
        <v>1.639999999999997E-2</v>
      </c>
      <c r="B28" s="27"/>
      <c r="C28" s="26">
        <f t="shared" si="1"/>
        <v>13</v>
      </c>
      <c r="D28" s="19">
        <v>10.883699999999999</v>
      </c>
      <c r="E28" s="19">
        <v>9.6089699999999993</v>
      </c>
      <c r="F28" s="19">
        <v>9.9443800000000007</v>
      </c>
      <c r="G28" s="19">
        <v>9.7454400000000003</v>
      </c>
      <c r="H28" s="19">
        <v>9.2435399999999994</v>
      </c>
      <c r="I28" s="19">
        <v>8.6715699999999991</v>
      </c>
      <c r="J28" s="19">
        <v>8.5408100000000005</v>
      </c>
      <c r="K28" s="19">
        <v>8.4067799999999995</v>
      </c>
      <c r="L28" s="19">
        <v>8.1583799999999993</v>
      </c>
      <c r="M28" s="19">
        <v>7.9890999999999996</v>
      </c>
      <c r="N28" s="19">
        <v>7.74221</v>
      </c>
    </row>
    <row r="29" spans="1:14" s="28" customFormat="1" ht="10.5" customHeight="1" x14ac:dyDescent="0.2">
      <c r="A29" s="30">
        <f t="shared" si="0"/>
        <v>1.639999999999997E-2</v>
      </c>
      <c r="B29" s="27"/>
      <c r="C29" s="26">
        <f t="shared" si="1"/>
        <v>14</v>
      </c>
      <c r="D29" s="19">
        <v>10.891299999999999</v>
      </c>
      <c r="E29" s="19">
        <v>9.6156699999999997</v>
      </c>
      <c r="F29" s="19">
        <v>9.9513800000000003</v>
      </c>
      <c r="G29" s="19">
        <v>9.7523099999999996</v>
      </c>
      <c r="H29" s="19">
        <v>9.2500499999999999</v>
      </c>
      <c r="I29" s="19">
        <v>8.6776700000000009</v>
      </c>
      <c r="J29" s="19">
        <v>8.5468299999999999</v>
      </c>
      <c r="K29" s="19">
        <v>8.4126999999999992</v>
      </c>
      <c r="L29" s="19">
        <v>8.1641300000000001</v>
      </c>
      <c r="M29" s="19">
        <v>7.9947299999999997</v>
      </c>
      <c r="N29" s="19">
        <v>7.7476599999999998</v>
      </c>
    </row>
    <row r="30" spans="1:14" s="28" customFormat="1" ht="10.5" customHeight="1" x14ac:dyDescent="0.2">
      <c r="A30" s="30">
        <f t="shared" si="0"/>
        <v>1.639999999999997E-2</v>
      </c>
      <c r="B30" s="27"/>
      <c r="C30" s="21">
        <f t="shared" si="1"/>
        <v>15</v>
      </c>
      <c r="D30" s="22">
        <v>10.898899999999999</v>
      </c>
      <c r="E30" s="22">
        <v>9.6223799999999997</v>
      </c>
      <c r="F30" s="22">
        <v>9.9583899999999996</v>
      </c>
      <c r="G30" s="22">
        <v>9.7591800000000006</v>
      </c>
      <c r="H30" s="22">
        <v>9.2565600000000003</v>
      </c>
      <c r="I30" s="22">
        <v>8.6837900000000001</v>
      </c>
      <c r="J30" s="22">
        <v>8.5528499999999994</v>
      </c>
      <c r="K30" s="22">
        <v>8.4186200000000007</v>
      </c>
      <c r="L30" s="22">
        <v>8.1698799999999991</v>
      </c>
      <c r="M30" s="22">
        <v>8.0003600000000006</v>
      </c>
      <c r="N30" s="22">
        <v>7.75312</v>
      </c>
    </row>
    <row r="31" spans="1:14" s="28" customFormat="1" ht="10.5" customHeight="1" x14ac:dyDescent="0.2">
      <c r="A31" s="30">
        <f t="shared" si="0"/>
        <v>1.639999999999997E-2</v>
      </c>
      <c r="C31" s="26">
        <f t="shared" si="1"/>
        <v>16</v>
      </c>
      <c r="D31" s="19">
        <v>10.906499999999999</v>
      </c>
      <c r="E31" s="19">
        <v>9.6290999999999993</v>
      </c>
      <c r="F31" s="19">
        <v>9.9654100000000003</v>
      </c>
      <c r="G31" s="19">
        <v>9.7660499999999999</v>
      </c>
      <c r="H31" s="19">
        <v>9.2630800000000004</v>
      </c>
      <c r="I31" s="19">
        <v>8.6898999999999997</v>
      </c>
      <c r="J31" s="19">
        <v>8.5588700000000006</v>
      </c>
      <c r="K31" s="19">
        <v>8.42455</v>
      </c>
      <c r="L31" s="19">
        <v>8.1756399999999996</v>
      </c>
      <c r="M31" s="19">
        <v>8.0060000000000002</v>
      </c>
      <c r="N31" s="19">
        <v>7.7585800000000003</v>
      </c>
    </row>
    <row r="32" spans="1:14" s="28" customFormat="1" ht="10.5" customHeight="1" x14ac:dyDescent="0.2">
      <c r="A32" s="30">
        <f t="shared" si="0"/>
        <v>1.639999999999997E-2</v>
      </c>
      <c r="C32" s="26">
        <f t="shared" si="1"/>
        <v>17</v>
      </c>
      <c r="D32" s="19">
        <v>10.914110000000001</v>
      </c>
      <c r="E32" s="19">
        <v>9.6358200000000007</v>
      </c>
      <c r="F32" s="19">
        <v>9.9724299999999992</v>
      </c>
      <c r="G32" s="19">
        <v>9.7729300000000006</v>
      </c>
      <c r="H32" s="19">
        <v>9.2696100000000001</v>
      </c>
      <c r="I32" s="19">
        <v>8.6960200000000007</v>
      </c>
      <c r="J32" s="19">
        <v>8.5648999999999997</v>
      </c>
      <c r="K32" s="19">
        <v>8.4304900000000007</v>
      </c>
      <c r="L32" s="19">
        <v>8.1813900000000004</v>
      </c>
      <c r="M32" s="19">
        <v>8.0116300000000003</v>
      </c>
      <c r="N32" s="19">
        <v>7.7640399999999996</v>
      </c>
    </row>
    <row r="33" spans="1:19" s="28" customFormat="1" ht="10.5" customHeight="1" x14ac:dyDescent="0.2">
      <c r="A33" s="30">
        <f t="shared" si="0"/>
        <v>1.639999999999997E-2</v>
      </c>
      <c r="C33" s="21">
        <f t="shared" si="1"/>
        <v>18</v>
      </c>
      <c r="D33" s="22">
        <v>10.92173</v>
      </c>
      <c r="E33" s="22">
        <v>9.6425400000000003</v>
      </c>
      <c r="F33" s="22">
        <v>9.9794499999999999</v>
      </c>
      <c r="G33" s="22">
        <v>9.7798099999999994</v>
      </c>
      <c r="H33" s="22">
        <v>9.2761399999999998</v>
      </c>
      <c r="I33" s="22">
        <v>8.7021499999999996</v>
      </c>
      <c r="J33" s="22">
        <v>8.5709300000000006</v>
      </c>
      <c r="K33" s="22">
        <v>8.43642</v>
      </c>
      <c r="L33" s="22">
        <v>8.1871600000000004</v>
      </c>
      <c r="M33" s="22">
        <v>8.0172799999999995</v>
      </c>
      <c r="N33" s="22">
        <v>7.7695100000000004</v>
      </c>
    </row>
    <row r="34" spans="1:19" s="28" customFormat="1" ht="10.5" customHeight="1" x14ac:dyDescent="0.2">
      <c r="A34" s="30">
        <f t="shared" si="0"/>
        <v>1.639999999999997E-2</v>
      </c>
      <c r="C34" s="26">
        <f t="shared" si="1"/>
        <v>19</v>
      </c>
      <c r="D34" s="19">
        <v>10.929349999999999</v>
      </c>
      <c r="E34" s="19">
        <v>9.6492699999999996</v>
      </c>
      <c r="F34" s="19">
        <v>9.9864800000000002</v>
      </c>
      <c r="G34" s="19">
        <v>9.7866999999999997</v>
      </c>
      <c r="H34" s="19">
        <v>9.2826699999999995</v>
      </c>
      <c r="I34" s="19">
        <v>8.7082800000000002</v>
      </c>
      <c r="J34" s="19">
        <v>8.5769699999999993</v>
      </c>
      <c r="K34" s="19">
        <v>8.4423700000000004</v>
      </c>
      <c r="L34" s="19">
        <v>8.1929200000000009</v>
      </c>
      <c r="M34" s="19">
        <v>8.0229199999999992</v>
      </c>
      <c r="N34" s="19">
        <v>7.7749800000000002</v>
      </c>
    </row>
    <row r="35" spans="1:19" s="28" customFormat="1" ht="10.5" customHeight="1" x14ac:dyDescent="0.2">
      <c r="A35" s="30">
        <f t="shared" si="0"/>
        <v>1.639999999999997E-2</v>
      </c>
      <c r="C35" s="26">
        <f t="shared" si="1"/>
        <v>20</v>
      </c>
      <c r="D35" s="19">
        <v>10.936970000000001</v>
      </c>
      <c r="E35" s="19">
        <v>9.6560000000000006</v>
      </c>
      <c r="F35" s="19">
        <v>9.9935100000000006</v>
      </c>
      <c r="G35" s="19">
        <v>9.79359</v>
      </c>
      <c r="H35" s="19">
        <v>9.2892100000000006</v>
      </c>
      <c r="I35" s="19">
        <v>8.7144100000000009</v>
      </c>
      <c r="J35" s="19">
        <v>8.5830099999999998</v>
      </c>
      <c r="K35" s="19">
        <v>8.4483099999999993</v>
      </c>
      <c r="L35" s="19">
        <v>8.1986899999999991</v>
      </c>
      <c r="M35" s="19">
        <v>8.0285700000000002</v>
      </c>
      <c r="N35" s="19">
        <v>7.7804599999999997</v>
      </c>
    </row>
    <row r="36" spans="1:19" s="28" customFormat="1" ht="10.5" customHeight="1" x14ac:dyDescent="0.2">
      <c r="A36" s="30">
        <f t="shared" si="0"/>
        <v>1.639999999999997E-2</v>
      </c>
      <c r="C36" s="21">
        <f t="shared" si="1"/>
        <v>21</v>
      </c>
      <c r="D36" s="22">
        <v>10.944599999999999</v>
      </c>
      <c r="E36" s="22">
        <v>9.6627399999999994</v>
      </c>
      <c r="F36" s="22">
        <v>10.00055</v>
      </c>
      <c r="G36" s="22">
        <v>9.8004899999999999</v>
      </c>
      <c r="H36" s="22">
        <v>9.29575</v>
      </c>
      <c r="I36" s="22">
        <v>8.7205499999999994</v>
      </c>
      <c r="J36" s="22">
        <v>8.5890599999999999</v>
      </c>
      <c r="K36" s="22">
        <v>8.4542599999999997</v>
      </c>
      <c r="L36" s="22">
        <v>8.2044700000000006</v>
      </c>
      <c r="M36" s="22">
        <v>8.0342300000000009</v>
      </c>
      <c r="N36" s="22">
        <v>7.7859400000000001</v>
      </c>
    </row>
    <row r="37" spans="1:19" s="28" customFormat="1" ht="10.5" customHeight="1" x14ac:dyDescent="0.2">
      <c r="A37" s="30">
        <f t="shared" si="0"/>
        <v>1.639999999999997E-2</v>
      </c>
      <c r="C37" s="26">
        <f t="shared" si="1"/>
        <v>22</v>
      </c>
      <c r="D37" s="19">
        <v>10.95224</v>
      </c>
      <c r="E37" s="19">
        <v>9.6694800000000001</v>
      </c>
      <c r="F37" s="19">
        <v>10.0076</v>
      </c>
      <c r="G37" s="19">
        <v>9.8073999999999995</v>
      </c>
      <c r="H37" s="19">
        <v>9.3023000000000007</v>
      </c>
      <c r="I37" s="19">
        <v>8.7266899999999996</v>
      </c>
      <c r="J37" s="19">
        <v>8.59511</v>
      </c>
      <c r="K37" s="19">
        <v>8.4602199999999996</v>
      </c>
      <c r="L37" s="19">
        <v>8.2102500000000003</v>
      </c>
      <c r="M37" s="19">
        <v>8.0398899999999998</v>
      </c>
      <c r="N37" s="19">
        <v>7.7914199999999996</v>
      </c>
      <c r="P37" s="19"/>
      <c r="Q37" s="19"/>
    </row>
    <row r="38" spans="1:19" s="28" customFormat="1" ht="10.5" customHeight="1" x14ac:dyDescent="0.2">
      <c r="A38" s="30">
        <f t="shared" si="0"/>
        <v>1.639999999999997E-2</v>
      </c>
      <c r="C38" s="26">
        <f t="shared" si="1"/>
        <v>23</v>
      </c>
      <c r="D38" s="19">
        <v>10.95988</v>
      </c>
      <c r="E38" s="19">
        <v>9.6762300000000003</v>
      </c>
      <c r="F38" s="19">
        <v>10.01464</v>
      </c>
      <c r="G38" s="19">
        <v>9.8142999999999994</v>
      </c>
      <c r="H38" s="19">
        <v>9.3088499999999996</v>
      </c>
      <c r="I38" s="19">
        <v>8.7328399999999995</v>
      </c>
      <c r="J38" s="19">
        <v>8.6011600000000001</v>
      </c>
      <c r="K38" s="19">
        <v>8.4661799999999996</v>
      </c>
      <c r="L38" s="19">
        <v>8.2160299999999999</v>
      </c>
      <c r="M38" s="19">
        <v>8.0455500000000004</v>
      </c>
      <c r="N38" s="19">
        <v>7.7969099999999996</v>
      </c>
    </row>
    <row r="39" spans="1:19" s="28" customFormat="1" ht="10.5" customHeight="1" x14ac:dyDescent="0.2">
      <c r="A39" s="30">
        <f t="shared" si="0"/>
        <v>1.639999999999997E-2</v>
      </c>
      <c r="C39" s="21">
        <f t="shared" si="1"/>
        <v>24</v>
      </c>
      <c r="D39" s="22">
        <v>10.96753</v>
      </c>
      <c r="E39" s="22">
        <v>9.6829800000000006</v>
      </c>
      <c r="F39" s="22">
        <v>10.021699999999999</v>
      </c>
      <c r="G39" s="22">
        <v>9.8212200000000003</v>
      </c>
      <c r="H39" s="22">
        <v>9.31541</v>
      </c>
      <c r="I39" s="22">
        <v>8.7389899999999994</v>
      </c>
      <c r="J39" s="22">
        <v>8.6072199999999999</v>
      </c>
      <c r="K39" s="22">
        <v>8.4721399999999996</v>
      </c>
      <c r="L39" s="22">
        <v>8.2218199999999992</v>
      </c>
      <c r="M39" s="22">
        <v>8.0512200000000007</v>
      </c>
      <c r="N39" s="22">
        <v>7.8023999999999996</v>
      </c>
    </row>
    <row r="40" spans="1:19" s="28" customFormat="1" ht="10.5" customHeight="1" x14ac:dyDescent="0.2">
      <c r="A40" s="30">
        <f t="shared" si="0"/>
        <v>1.639999999999997E-2</v>
      </c>
      <c r="C40" s="26">
        <f t="shared" si="1"/>
        <v>25</v>
      </c>
      <c r="D40" s="19">
        <v>10.97518</v>
      </c>
      <c r="E40" s="19">
        <v>9.6897400000000005</v>
      </c>
      <c r="F40" s="19">
        <v>10.02876</v>
      </c>
      <c r="G40" s="19">
        <v>9.8281299999999998</v>
      </c>
      <c r="H40" s="19">
        <v>9.3219700000000003</v>
      </c>
      <c r="I40" s="19">
        <v>8.7451399999999992</v>
      </c>
      <c r="J40" s="19">
        <v>8.6132799999999996</v>
      </c>
      <c r="K40" s="19">
        <v>8.4781099999999991</v>
      </c>
      <c r="L40" s="19">
        <v>8.2276100000000003</v>
      </c>
      <c r="M40" s="19">
        <v>8.0568899999999992</v>
      </c>
      <c r="N40" s="19">
        <v>7.8079000000000001</v>
      </c>
    </row>
    <row r="41" spans="1:19" s="28" customFormat="1" ht="10.5" customHeight="1" x14ac:dyDescent="0.2">
      <c r="A41" s="30">
        <f t="shared" si="0"/>
        <v>1.639999999999997E-2</v>
      </c>
      <c r="C41" s="26">
        <f t="shared" si="1"/>
        <v>26</v>
      </c>
      <c r="D41" s="19">
        <v>10.982839999999999</v>
      </c>
      <c r="E41" s="19">
        <v>9.6965000000000003</v>
      </c>
      <c r="F41" s="19">
        <v>10.035819999999999</v>
      </c>
      <c r="G41" s="19">
        <v>9.8350600000000004</v>
      </c>
      <c r="H41" s="19">
        <v>9.3285300000000007</v>
      </c>
      <c r="I41" s="19">
        <v>8.7513000000000005</v>
      </c>
      <c r="J41" s="19">
        <v>8.6193500000000007</v>
      </c>
      <c r="K41" s="19">
        <v>8.4840800000000005</v>
      </c>
      <c r="L41" s="19">
        <v>8.2333999999999996</v>
      </c>
      <c r="M41" s="19">
        <v>8.0625599999999995</v>
      </c>
      <c r="N41" s="19">
        <v>7.8133999999999997</v>
      </c>
    </row>
    <row r="42" spans="1:19" s="28" customFormat="1" ht="10.5" customHeight="1" x14ac:dyDescent="0.2">
      <c r="A42" s="30">
        <f t="shared" si="0"/>
        <v>1.6400000000000001E-2</v>
      </c>
      <c r="C42" s="21">
        <f t="shared" si="1"/>
        <v>27</v>
      </c>
      <c r="D42" s="22">
        <v>10.99051</v>
      </c>
      <c r="E42" s="22">
        <v>9.7032600000000002</v>
      </c>
      <c r="F42" s="22">
        <v>10.04289</v>
      </c>
      <c r="G42" s="22">
        <v>9.8419799999999995</v>
      </c>
      <c r="H42" s="22">
        <v>9.3351000000000006</v>
      </c>
      <c r="I42" s="22">
        <v>8.7574699999999996</v>
      </c>
      <c r="J42" s="22">
        <v>8.6254200000000001</v>
      </c>
      <c r="K42" s="22">
        <v>8.4900500000000001</v>
      </c>
      <c r="L42" s="22">
        <v>8.2392000000000003</v>
      </c>
      <c r="M42" s="22">
        <v>8.0682399999999994</v>
      </c>
      <c r="N42" s="22">
        <v>7.8189000000000002</v>
      </c>
    </row>
    <row r="43" spans="1:19" s="28" customFormat="1" ht="10.5" customHeight="1" x14ac:dyDescent="0.2">
      <c r="A43" s="30">
        <f t="shared" si="0"/>
        <v>1.6400000000000001E-2</v>
      </c>
      <c r="C43" s="26">
        <f t="shared" si="1"/>
        <v>28</v>
      </c>
      <c r="D43" s="19">
        <v>10.99817</v>
      </c>
      <c r="E43" s="19">
        <v>9.7100399999999993</v>
      </c>
      <c r="F43" s="19">
        <v>10.04996</v>
      </c>
      <c r="G43" s="19">
        <v>9.8489100000000001</v>
      </c>
      <c r="H43" s="19">
        <v>9.3416800000000002</v>
      </c>
      <c r="I43" s="19">
        <v>8.7636299999999991</v>
      </c>
      <c r="J43" s="19">
        <v>8.6314899999999994</v>
      </c>
      <c r="K43" s="19">
        <v>8.4960299999999993</v>
      </c>
      <c r="L43" s="19">
        <v>8.2450100000000006</v>
      </c>
      <c r="M43" s="19">
        <v>8.0739300000000007</v>
      </c>
      <c r="N43" s="19">
        <v>7.8244100000000003</v>
      </c>
    </row>
    <row r="44" spans="1:19" s="25" customFormat="1" ht="11.25" customHeight="1" x14ac:dyDescent="0.2">
      <c r="A44" s="31"/>
      <c r="C44" s="26"/>
      <c r="D44" s="32"/>
      <c r="E44" s="32"/>
      <c r="F44" s="32"/>
      <c r="G44" s="32"/>
      <c r="H44" s="32"/>
      <c r="I44" s="32"/>
      <c r="J44" s="32"/>
      <c r="K44" s="32"/>
      <c r="L44" s="32"/>
      <c r="M44" s="32"/>
    </row>
    <row r="45" spans="1:19" s="1" customFormat="1" ht="13.5" customHeight="1" x14ac:dyDescent="0.2">
      <c r="A45" s="31"/>
      <c r="B45" s="1" t="s">
        <v>2</v>
      </c>
      <c r="D45" s="9">
        <v>34196</v>
      </c>
      <c r="E45" s="9">
        <v>34257</v>
      </c>
      <c r="F45" s="9">
        <v>34349</v>
      </c>
      <c r="G45" s="9">
        <v>34469</v>
      </c>
      <c r="H45" s="9">
        <v>34561</v>
      </c>
      <c r="I45" s="9">
        <v>34592</v>
      </c>
      <c r="J45" s="9">
        <v>34714</v>
      </c>
      <c r="K45" s="9">
        <v>34865</v>
      </c>
      <c r="L45" s="9">
        <v>35079</v>
      </c>
      <c r="M45" s="9">
        <v>35779</v>
      </c>
      <c r="N45" s="9">
        <v>36965</v>
      </c>
      <c r="O45" s="33"/>
      <c r="P45" s="33"/>
      <c r="Q45" s="33"/>
      <c r="R45" s="33"/>
      <c r="S45" s="33"/>
    </row>
    <row r="46" spans="1:19" s="1" customFormat="1" ht="21.75" customHeight="1" x14ac:dyDescent="0.2">
      <c r="A46" s="31"/>
      <c r="B46" s="1" t="s">
        <v>3</v>
      </c>
      <c r="D46" s="10" t="s">
        <v>22</v>
      </c>
      <c r="E46" s="10" t="s">
        <v>23</v>
      </c>
      <c r="F46" s="10" t="s">
        <v>24</v>
      </c>
      <c r="G46" s="10" t="s">
        <v>25</v>
      </c>
      <c r="H46" s="10" t="s">
        <v>26</v>
      </c>
      <c r="I46" s="10" t="s">
        <v>27</v>
      </c>
      <c r="J46" s="10" t="s">
        <v>28</v>
      </c>
      <c r="K46" s="10" t="s">
        <v>29</v>
      </c>
      <c r="L46" s="10" t="s">
        <v>30</v>
      </c>
      <c r="M46" s="10" t="s">
        <v>31</v>
      </c>
      <c r="N46" s="10" t="s">
        <v>32</v>
      </c>
      <c r="O46" s="33"/>
      <c r="P46" s="33"/>
      <c r="Q46" s="33"/>
      <c r="R46" s="33"/>
      <c r="S46" s="33"/>
    </row>
    <row r="47" spans="1:19" s="1" customFormat="1" ht="8.1" customHeight="1" x14ac:dyDescent="0.2">
      <c r="A47" s="31"/>
    </row>
    <row r="48" spans="1:19" s="1" customFormat="1" ht="11.1" customHeight="1" x14ac:dyDescent="0.2">
      <c r="A48" s="31"/>
      <c r="B48" s="1" t="s">
        <v>15</v>
      </c>
      <c r="C48" s="1">
        <f>[1]Forsendur!C3</f>
        <v>7963</v>
      </c>
      <c r="D48" s="10"/>
      <c r="E48" s="10"/>
      <c r="K48" s="33"/>
      <c r="L48" s="33"/>
      <c r="M48" s="33"/>
      <c r="O48" s="33"/>
      <c r="P48" s="33"/>
      <c r="Q48" s="33"/>
      <c r="R48" s="33"/>
      <c r="S48" s="33"/>
    </row>
    <row r="49" spans="1:19" s="1" customFormat="1" ht="11.1" customHeight="1" x14ac:dyDescent="0.2">
      <c r="A49" s="31"/>
      <c r="C49" s="34">
        <f>[1]Forsendur!C4</f>
        <v>403.3</v>
      </c>
      <c r="D49" s="10"/>
      <c r="E49" s="10"/>
      <c r="K49" s="33"/>
      <c r="L49" s="33"/>
      <c r="M49" s="33"/>
      <c r="O49" s="33"/>
      <c r="P49" s="33"/>
      <c r="Q49" s="33"/>
      <c r="R49" s="33"/>
      <c r="S49" s="33"/>
    </row>
    <row r="50" spans="1:19" s="1" customFormat="1" ht="11.1" customHeight="1" x14ac:dyDescent="0.2">
      <c r="A50" s="31"/>
      <c r="B50" s="1" t="s">
        <v>16</v>
      </c>
      <c r="D50" s="10">
        <v>3307</v>
      </c>
      <c r="E50" s="10">
        <v>3339</v>
      </c>
      <c r="F50" s="10">
        <v>3343</v>
      </c>
      <c r="G50" s="10">
        <v>3347</v>
      </c>
      <c r="H50" s="10">
        <v>3370</v>
      </c>
      <c r="I50" s="10">
        <v>3373</v>
      </c>
      <c r="J50" s="10">
        <v>3385</v>
      </c>
      <c r="K50" s="11">
        <v>172.1</v>
      </c>
      <c r="L50" s="11">
        <v>174.2</v>
      </c>
      <c r="M50" s="11">
        <v>181.7</v>
      </c>
      <c r="N50" s="11">
        <v>202.8</v>
      </c>
      <c r="O50" s="33"/>
      <c r="P50" s="33"/>
      <c r="Q50" s="33"/>
      <c r="R50" s="33"/>
      <c r="S50" s="33"/>
    </row>
    <row r="51" spans="1:19" s="1" customFormat="1" ht="11.1" customHeight="1" x14ac:dyDescent="0.2">
      <c r="A51" s="31"/>
      <c r="B51" s="1" t="s">
        <v>18</v>
      </c>
      <c r="D51" s="10">
        <v>6</v>
      </c>
      <c r="E51" s="10">
        <v>5</v>
      </c>
      <c r="F51" s="10">
        <v>4.75</v>
      </c>
      <c r="G51" s="10">
        <v>4.75</v>
      </c>
      <c r="H51" s="10">
        <v>4.75</v>
      </c>
      <c r="I51" s="10">
        <v>4.75</v>
      </c>
      <c r="J51" s="10">
        <v>4.75</v>
      </c>
      <c r="K51" s="10">
        <v>4.75</v>
      </c>
      <c r="L51" s="10">
        <v>4.75</v>
      </c>
      <c r="M51" s="10">
        <v>4.75</v>
      </c>
      <c r="N51" s="10">
        <v>4.75</v>
      </c>
      <c r="O51" s="33"/>
      <c r="P51" s="33"/>
      <c r="Q51" s="33"/>
      <c r="R51" s="33"/>
      <c r="S51" s="33"/>
    </row>
    <row r="52" spans="1:19" s="1" customFormat="1" ht="11.1" customHeight="1" x14ac:dyDescent="0.2">
      <c r="A52" s="31"/>
      <c r="B52" s="1" t="s">
        <v>20</v>
      </c>
      <c r="C52" s="13">
        <f>[1]Forsendur!C7</f>
        <v>1.639999999999997E-2</v>
      </c>
    </row>
    <row r="53" spans="1:19" s="1" customFormat="1" ht="11.1" customHeight="1" x14ac:dyDescent="0.2">
      <c r="A53" s="31"/>
      <c r="B53" s="1" t="str">
        <f>B14</f>
        <v>Hækkun vísitölu</v>
      </c>
      <c r="C53" s="13">
        <f>Verdb_raun</f>
        <v>1.6400000000000001E-2</v>
      </c>
      <c r="H53" s="32"/>
      <c r="K53" s="32"/>
      <c r="M53" s="32"/>
      <c r="N53" s="32"/>
    </row>
    <row r="54" spans="1:19" s="1" customFormat="1" ht="3.95" customHeight="1" x14ac:dyDescent="0.2">
      <c r="A54" s="31"/>
    </row>
    <row r="55" spans="1:19" s="1" customFormat="1" ht="10.5" customHeight="1" x14ac:dyDescent="0.2">
      <c r="A55" s="17">
        <f t="shared" ref="A55:A82" si="2">IF(Dags_visit_naest&gt;C55,verdbspa,Verdb_raun)</f>
        <v>1.639999999999997E-2</v>
      </c>
      <c r="B55" s="18" t="str">
        <f>B16</f>
        <v>Dagsetning...</v>
      </c>
      <c r="C55" s="20">
        <v>1</v>
      </c>
      <c r="D55" s="19">
        <v>7.4633700000000003</v>
      </c>
      <c r="E55" s="19">
        <v>6.0920699999999997</v>
      </c>
      <c r="F55" s="19">
        <v>5.7430899999999996</v>
      </c>
      <c r="G55" s="19">
        <v>5.6481700000000004</v>
      </c>
      <c r="H55" s="19">
        <v>5.5449200000000003</v>
      </c>
      <c r="I55" s="19">
        <v>5.5186099999999998</v>
      </c>
      <c r="J55" s="19">
        <v>5.4146299999999998</v>
      </c>
      <c r="K55" s="19">
        <v>5.2905499999999996</v>
      </c>
      <c r="L55" s="19">
        <v>5.08718</v>
      </c>
      <c r="M55" s="19">
        <v>4.4621199999999996</v>
      </c>
      <c r="N55" s="19">
        <v>3.43818</v>
      </c>
    </row>
    <row r="56" spans="1:19" s="1" customFormat="1" ht="10.5" customHeight="1" x14ac:dyDescent="0.2">
      <c r="A56" s="17">
        <f t="shared" si="2"/>
        <v>1.639999999999997E-2</v>
      </c>
      <c r="B56" s="32"/>
      <c r="C56" s="20">
        <f t="shared" ref="C56:C82" si="3">C55+1</f>
        <v>2</v>
      </c>
      <c r="D56" s="19">
        <v>7.4686199999999996</v>
      </c>
      <c r="E56" s="19">
        <v>6.0961999999999996</v>
      </c>
      <c r="F56" s="19">
        <v>5.7469400000000004</v>
      </c>
      <c r="G56" s="19">
        <v>5.6519599999999999</v>
      </c>
      <c r="H56" s="19">
        <v>5.5486399999999998</v>
      </c>
      <c r="I56" s="19">
        <v>5.5223100000000001</v>
      </c>
      <c r="J56" s="19">
        <v>5.4182699999999997</v>
      </c>
      <c r="K56" s="19">
        <v>5.2941000000000003</v>
      </c>
      <c r="L56" s="19">
        <v>5.0905899999999997</v>
      </c>
      <c r="M56" s="19">
        <v>4.4651199999999998</v>
      </c>
      <c r="N56" s="19">
        <v>3.44048</v>
      </c>
    </row>
    <row r="57" spans="1:19" s="1" customFormat="1" ht="10.5" customHeight="1" x14ac:dyDescent="0.2">
      <c r="A57" s="17">
        <f t="shared" si="2"/>
        <v>1.639999999999997E-2</v>
      </c>
      <c r="B57" s="32"/>
      <c r="C57" s="21">
        <f t="shared" si="3"/>
        <v>3</v>
      </c>
      <c r="D57" s="22">
        <v>7.4738800000000003</v>
      </c>
      <c r="E57" s="22">
        <v>6.1003299999999996</v>
      </c>
      <c r="F57" s="22">
        <v>5.7507999999999999</v>
      </c>
      <c r="G57" s="22">
        <v>5.6557599999999999</v>
      </c>
      <c r="H57" s="22">
        <v>5.5523699999999998</v>
      </c>
      <c r="I57" s="22">
        <v>5.5260199999999999</v>
      </c>
      <c r="J57" s="22">
        <v>5.4219099999999996</v>
      </c>
      <c r="K57" s="22">
        <v>5.2976599999999996</v>
      </c>
      <c r="L57" s="22">
        <v>5.0940099999999999</v>
      </c>
      <c r="M57" s="22">
        <v>4.4681199999999999</v>
      </c>
      <c r="N57" s="22">
        <v>3.44279</v>
      </c>
    </row>
    <row r="58" spans="1:19" s="1" customFormat="1" ht="10.5" customHeight="1" x14ac:dyDescent="0.2">
      <c r="A58" s="17">
        <f t="shared" si="2"/>
        <v>1.639999999999997E-2</v>
      </c>
      <c r="B58" s="32"/>
      <c r="C58" s="20">
        <f t="shared" si="3"/>
        <v>4</v>
      </c>
      <c r="D58" s="19">
        <v>7.4791499999999997</v>
      </c>
      <c r="E58" s="19">
        <v>6.1044700000000001</v>
      </c>
      <c r="F58" s="19">
        <v>5.7546600000000003</v>
      </c>
      <c r="G58" s="19">
        <v>5.6595599999999999</v>
      </c>
      <c r="H58" s="19">
        <v>5.5560999999999998</v>
      </c>
      <c r="I58" s="19">
        <v>5.5297299999999998</v>
      </c>
      <c r="J58" s="19">
        <v>5.4255500000000003</v>
      </c>
      <c r="K58" s="19">
        <v>5.3012100000000002</v>
      </c>
      <c r="L58" s="19">
        <v>5.0974300000000001</v>
      </c>
      <c r="M58" s="19">
        <v>4.47112</v>
      </c>
      <c r="N58" s="19">
        <v>3.4451000000000001</v>
      </c>
    </row>
    <row r="59" spans="1:19" s="1" customFormat="1" ht="10.5" customHeight="1" x14ac:dyDescent="0.2">
      <c r="A59" s="17">
        <f t="shared" si="2"/>
        <v>1.639999999999997E-2</v>
      </c>
      <c r="B59" s="32"/>
      <c r="C59" s="20">
        <f t="shared" si="3"/>
        <v>5</v>
      </c>
      <c r="D59" s="19">
        <v>7.4844200000000001</v>
      </c>
      <c r="E59" s="19">
        <v>6.1086099999999997</v>
      </c>
      <c r="F59" s="19">
        <v>5.7585199999999999</v>
      </c>
      <c r="G59" s="19">
        <v>5.6633599999999999</v>
      </c>
      <c r="H59" s="19">
        <v>5.5598299999999998</v>
      </c>
      <c r="I59" s="19">
        <v>5.5334399999999997</v>
      </c>
      <c r="J59" s="19">
        <v>5.4291900000000002</v>
      </c>
      <c r="K59" s="19">
        <v>5.3047700000000004</v>
      </c>
      <c r="L59" s="19">
        <v>5.1008500000000003</v>
      </c>
      <c r="M59" s="19">
        <v>4.4741200000000001</v>
      </c>
      <c r="N59" s="19">
        <v>3.4474200000000002</v>
      </c>
    </row>
    <row r="60" spans="1:19" s="1" customFormat="1" ht="10.5" customHeight="1" x14ac:dyDescent="0.2">
      <c r="A60" s="17">
        <f t="shared" si="2"/>
        <v>1.639999999999997E-2</v>
      </c>
      <c r="B60" s="32"/>
      <c r="C60" s="21">
        <f t="shared" si="3"/>
        <v>6</v>
      </c>
      <c r="D60" s="22">
        <v>7.4896900000000004</v>
      </c>
      <c r="E60" s="22">
        <v>6.1127500000000001</v>
      </c>
      <c r="F60" s="22">
        <v>5.7623899999999999</v>
      </c>
      <c r="G60" s="22">
        <v>5.66716</v>
      </c>
      <c r="H60" s="22">
        <v>5.5635599999999998</v>
      </c>
      <c r="I60" s="22">
        <v>5.5371600000000001</v>
      </c>
      <c r="J60" s="22">
        <v>5.43283</v>
      </c>
      <c r="K60" s="22">
        <v>5.3083299999999998</v>
      </c>
      <c r="L60" s="22">
        <v>5.1042800000000002</v>
      </c>
      <c r="M60" s="22">
        <v>4.4771200000000002</v>
      </c>
      <c r="N60" s="22">
        <v>3.4497300000000002</v>
      </c>
    </row>
    <row r="61" spans="1:19" s="1" customFormat="1" ht="10.5" customHeight="1" x14ac:dyDescent="0.2">
      <c r="A61" s="17">
        <f t="shared" si="2"/>
        <v>1.639999999999997E-2</v>
      </c>
      <c r="B61" s="32"/>
      <c r="C61" s="20">
        <f t="shared" si="3"/>
        <v>7</v>
      </c>
      <c r="D61" s="19">
        <v>7.4949599999999998</v>
      </c>
      <c r="E61" s="19">
        <v>6.1169000000000002</v>
      </c>
      <c r="F61" s="19">
        <v>5.7662599999999999</v>
      </c>
      <c r="G61" s="19">
        <v>5.67096</v>
      </c>
      <c r="H61" s="19">
        <v>5.5672899999999998</v>
      </c>
      <c r="I61" s="19">
        <v>5.54087</v>
      </c>
      <c r="J61" s="19">
        <v>5.4364800000000004</v>
      </c>
      <c r="K61" s="19">
        <v>5.3118999999999996</v>
      </c>
      <c r="L61" s="19">
        <v>5.10771</v>
      </c>
      <c r="M61" s="19">
        <v>4.4801299999999999</v>
      </c>
      <c r="N61" s="19">
        <v>3.4520499999999998</v>
      </c>
    </row>
    <row r="62" spans="1:19" s="1" customFormat="1" ht="10.5" customHeight="1" x14ac:dyDescent="0.2">
      <c r="A62" s="17">
        <f t="shared" si="2"/>
        <v>1.639999999999997E-2</v>
      </c>
      <c r="B62" s="32"/>
      <c r="C62" s="20">
        <f t="shared" si="3"/>
        <v>8</v>
      </c>
      <c r="D62" s="19">
        <v>7.5002399999999998</v>
      </c>
      <c r="E62" s="19">
        <v>6.1210399999999998</v>
      </c>
      <c r="F62" s="19">
        <v>5.77013</v>
      </c>
      <c r="G62" s="19">
        <v>5.6747699999999996</v>
      </c>
      <c r="H62" s="19">
        <v>5.5710300000000004</v>
      </c>
      <c r="I62" s="19">
        <v>5.5445900000000004</v>
      </c>
      <c r="J62" s="19">
        <v>5.4401299999999999</v>
      </c>
      <c r="K62" s="19">
        <v>5.3154599999999999</v>
      </c>
      <c r="L62" s="19">
        <v>5.1111300000000002</v>
      </c>
      <c r="M62" s="19">
        <v>4.4831399999999997</v>
      </c>
      <c r="N62" s="19">
        <v>3.4543699999999999</v>
      </c>
    </row>
    <row r="63" spans="1:19" s="25" customFormat="1" ht="10.5" customHeight="1" x14ac:dyDescent="0.2">
      <c r="A63" s="17">
        <f t="shared" si="2"/>
        <v>1.639999999999997E-2</v>
      </c>
      <c r="B63" s="35"/>
      <c r="C63" s="21">
        <f t="shared" si="3"/>
        <v>9</v>
      </c>
      <c r="D63" s="22">
        <v>7.5055199999999997</v>
      </c>
      <c r="E63" s="22">
        <v>6.1251899999999999</v>
      </c>
      <c r="F63" s="22">
        <v>5.774</v>
      </c>
      <c r="G63" s="22">
        <v>5.6785800000000002</v>
      </c>
      <c r="H63" s="22">
        <v>5.57477</v>
      </c>
      <c r="I63" s="22">
        <v>5.5483200000000004</v>
      </c>
      <c r="J63" s="22">
        <v>5.4437800000000003</v>
      </c>
      <c r="K63" s="22">
        <v>5.3190299999999997</v>
      </c>
      <c r="L63" s="22">
        <v>5.1145699999999996</v>
      </c>
      <c r="M63" s="22">
        <v>4.4861500000000003</v>
      </c>
      <c r="N63" s="22">
        <v>3.45669</v>
      </c>
    </row>
    <row r="64" spans="1:19" s="25" customFormat="1" ht="10.5" customHeight="1" x14ac:dyDescent="0.2">
      <c r="A64" s="17">
        <f t="shared" si="2"/>
        <v>1.639999999999997E-2</v>
      </c>
      <c r="B64" s="35"/>
      <c r="C64" s="24">
        <f t="shared" si="3"/>
        <v>10</v>
      </c>
      <c r="D64" s="19">
        <v>7.5108100000000002</v>
      </c>
      <c r="E64" s="19">
        <v>6.1293499999999996</v>
      </c>
      <c r="F64" s="19">
        <v>5.7778799999999997</v>
      </c>
      <c r="G64" s="19">
        <v>5.6823899999999998</v>
      </c>
      <c r="H64" s="19">
        <v>5.5785099999999996</v>
      </c>
      <c r="I64" s="19">
        <v>5.5520399999999999</v>
      </c>
      <c r="J64" s="19">
        <v>5.4474400000000003</v>
      </c>
      <c r="K64" s="19">
        <v>5.3226000000000004</v>
      </c>
      <c r="L64" s="19">
        <v>5.1180000000000003</v>
      </c>
      <c r="M64" s="19">
        <v>4.48916</v>
      </c>
      <c r="N64" s="19">
        <v>3.4590100000000001</v>
      </c>
    </row>
    <row r="65" spans="1:14" s="28" customFormat="1" ht="10.5" customHeight="1" x14ac:dyDescent="0.2">
      <c r="A65" s="29">
        <f t="shared" si="2"/>
        <v>1.639999999999997E-2</v>
      </c>
      <c r="B65" s="36"/>
      <c r="C65" s="24">
        <f t="shared" si="3"/>
        <v>11</v>
      </c>
      <c r="D65" s="19">
        <v>7.5160999999999998</v>
      </c>
      <c r="E65" s="19">
        <v>6.1334999999999997</v>
      </c>
      <c r="F65" s="19">
        <v>5.7817600000000002</v>
      </c>
      <c r="G65" s="19">
        <v>5.68621</v>
      </c>
      <c r="H65" s="19">
        <v>5.5822599999999998</v>
      </c>
      <c r="I65" s="19">
        <v>5.5557699999999999</v>
      </c>
      <c r="J65" s="19">
        <v>5.4510899999999998</v>
      </c>
      <c r="K65" s="19">
        <v>5.3261799999999999</v>
      </c>
      <c r="L65" s="19">
        <v>5.1214399999999998</v>
      </c>
      <c r="M65" s="19">
        <v>4.4921699999999998</v>
      </c>
      <c r="N65" s="19">
        <v>3.4613299999999998</v>
      </c>
    </row>
    <row r="66" spans="1:14" s="28" customFormat="1" ht="10.5" customHeight="1" x14ac:dyDescent="0.2">
      <c r="A66" s="29">
        <f t="shared" si="2"/>
        <v>1.639999999999997E-2</v>
      </c>
      <c r="B66" s="36"/>
      <c r="C66" s="21">
        <f t="shared" si="3"/>
        <v>12</v>
      </c>
      <c r="D66" s="22">
        <v>7.5213900000000002</v>
      </c>
      <c r="E66" s="22">
        <v>6.1376600000000003</v>
      </c>
      <c r="F66" s="22">
        <v>5.7856399999999999</v>
      </c>
      <c r="G66" s="22">
        <v>5.6900300000000001</v>
      </c>
      <c r="H66" s="22">
        <v>5.5860099999999999</v>
      </c>
      <c r="I66" s="22">
        <v>5.5594999999999999</v>
      </c>
      <c r="J66" s="22">
        <v>5.4547499999999998</v>
      </c>
      <c r="K66" s="22">
        <v>5.3297499999999998</v>
      </c>
      <c r="L66" s="22">
        <v>5.1248699999999996</v>
      </c>
      <c r="M66" s="22">
        <v>4.49519</v>
      </c>
      <c r="N66" s="22">
        <v>3.4636499999999999</v>
      </c>
    </row>
    <row r="67" spans="1:14" s="28" customFormat="1" ht="10.5" customHeight="1" x14ac:dyDescent="0.2">
      <c r="A67" s="29">
        <f t="shared" si="2"/>
        <v>1.639999999999997E-2</v>
      </c>
      <c r="B67" s="36"/>
      <c r="C67" s="24">
        <f t="shared" si="3"/>
        <v>13</v>
      </c>
      <c r="D67" s="19">
        <v>7.5266900000000003</v>
      </c>
      <c r="E67" s="19">
        <v>6.1418200000000001</v>
      </c>
      <c r="F67" s="19">
        <v>5.7895300000000001</v>
      </c>
      <c r="G67" s="19">
        <v>5.6938500000000003</v>
      </c>
      <c r="H67" s="19">
        <v>5.5897600000000001</v>
      </c>
      <c r="I67" s="19">
        <v>5.5632299999999999</v>
      </c>
      <c r="J67" s="19">
        <v>5.4584200000000003</v>
      </c>
      <c r="K67" s="19">
        <v>5.3333300000000001</v>
      </c>
      <c r="L67" s="19">
        <v>5.1283099999999999</v>
      </c>
      <c r="M67" s="19">
        <v>4.4982100000000003</v>
      </c>
      <c r="N67" s="19">
        <v>3.4659800000000001</v>
      </c>
    </row>
    <row r="68" spans="1:14" s="28" customFormat="1" ht="10.5" customHeight="1" x14ac:dyDescent="0.2">
      <c r="A68" s="30">
        <f t="shared" si="2"/>
        <v>1.639999999999997E-2</v>
      </c>
      <c r="B68" s="36"/>
      <c r="C68" s="24">
        <f t="shared" si="3"/>
        <v>14</v>
      </c>
      <c r="D68" s="19">
        <v>7.5319900000000004</v>
      </c>
      <c r="E68" s="19">
        <v>6.1459900000000003</v>
      </c>
      <c r="F68" s="19">
        <v>5.7934099999999997</v>
      </c>
      <c r="G68" s="19">
        <v>5.6976699999999996</v>
      </c>
      <c r="H68" s="19">
        <v>5.5935100000000002</v>
      </c>
      <c r="I68" s="19">
        <v>5.5669599999999999</v>
      </c>
      <c r="J68" s="19">
        <v>5.4620800000000003</v>
      </c>
      <c r="K68" s="19">
        <v>5.3369099999999996</v>
      </c>
      <c r="L68" s="19">
        <v>5.1317599999999999</v>
      </c>
      <c r="M68" s="19">
        <v>4.5012299999999996</v>
      </c>
      <c r="N68" s="19">
        <v>3.4683000000000002</v>
      </c>
    </row>
    <row r="69" spans="1:14" s="28" customFormat="1" ht="10.5" customHeight="1" x14ac:dyDescent="0.2">
      <c r="A69" s="30">
        <f t="shared" si="2"/>
        <v>1.639999999999997E-2</v>
      </c>
      <c r="B69" s="36"/>
      <c r="C69" s="21">
        <f t="shared" si="3"/>
        <v>15</v>
      </c>
      <c r="D69" s="22">
        <v>7.5373000000000001</v>
      </c>
      <c r="E69" s="22">
        <v>6.15015</v>
      </c>
      <c r="F69" s="22">
        <v>5.7972999999999999</v>
      </c>
      <c r="G69" s="22">
        <v>5.7014899999999997</v>
      </c>
      <c r="H69" s="22">
        <v>5.59727</v>
      </c>
      <c r="I69" s="22">
        <v>5.5707000000000004</v>
      </c>
      <c r="J69" s="22">
        <v>5.4657499999999999</v>
      </c>
      <c r="K69" s="22">
        <v>5.34049</v>
      </c>
      <c r="L69" s="22">
        <v>5.1352000000000002</v>
      </c>
      <c r="M69" s="22">
        <v>4.5042499999999999</v>
      </c>
      <c r="N69" s="22">
        <v>3.4706299999999999</v>
      </c>
    </row>
    <row r="70" spans="1:14" s="28" customFormat="1" ht="10.5" customHeight="1" x14ac:dyDescent="0.2">
      <c r="A70" s="30">
        <f t="shared" si="2"/>
        <v>1.639999999999997E-2</v>
      </c>
      <c r="B70" s="36"/>
      <c r="C70" s="24">
        <f>C69+1</f>
        <v>16</v>
      </c>
      <c r="D70" s="19">
        <v>7.5426099999999998</v>
      </c>
      <c r="E70" s="19">
        <v>6.1543200000000002</v>
      </c>
      <c r="F70" s="19">
        <v>5.8011900000000001</v>
      </c>
      <c r="G70" s="19">
        <v>5.7053200000000004</v>
      </c>
      <c r="H70" s="19">
        <v>5.6010200000000001</v>
      </c>
      <c r="I70" s="19">
        <v>5.5744400000000001</v>
      </c>
      <c r="J70" s="19">
        <v>5.4694200000000004</v>
      </c>
      <c r="K70" s="19">
        <v>5.3440799999999999</v>
      </c>
      <c r="L70" s="19">
        <v>5.1386500000000002</v>
      </c>
      <c r="M70" s="19">
        <v>4.5072700000000001</v>
      </c>
      <c r="N70" s="19">
        <v>3.47296</v>
      </c>
    </row>
    <row r="71" spans="1:14" s="28" customFormat="1" ht="10.5" customHeight="1" x14ac:dyDescent="0.2">
      <c r="A71" s="30">
        <f t="shared" si="2"/>
        <v>1.639999999999997E-2</v>
      </c>
      <c r="B71" s="36"/>
      <c r="C71" s="24">
        <f t="shared" si="3"/>
        <v>17</v>
      </c>
      <c r="D71" s="19">
        <v>7.5479200000000004</v>
      </c>
      <c r="E71" s="19">
        <v>6.1584899999999996</v>
      </c>
      <c r="F71" s="19">
        <v>5.8050899999999999</v>
      </c>
      <c r="G71" s="19">
        <v>5.7091500000000002</v>
      </c>
      <c r="H71" s="19">
        <v>5.6047799999999999</v>
      </c>
      <c r="I71" s="19">
        <v>5.5781799999999997</v>
      </c>
      <c r="J71" s="19">
        <v>5.47309</v>
      </c>
      <c r="K71" s="19">
        <v>5.3476699999999999</v>
      </c>
      <c r="L71" s="19">
        <v>5.1421000000000001</v>
      </c>
      <c r="M71" s="19">
        <v>4.5103</v>
      </c>
      <c r="N71" s="19">
        <v>3.4752900000000002</v>
      </c>
    </row>
    <row r="72" spans="1:14" s="28" customFormat="1" ht="10.5" customHeight="1" x14ac:dyDescent="0.2">
      <c r="A72" s="30">
        <f t="shared" si="2"/>
        <v>1.639999999999997E-2</v>
      </c>
      <c r="B72" s="36"/>
      <c r="C72" s="21">
        <f t="shared" si="3"/>
        <v>18</v>
      </c>
      <c r="D72" s="22">
        <v>7.5532399999999997</v>
      </c>
      <c r="E72" s="22">
        <v>6.1626700000000003</v>
      </c>
      <c r="F72" s="22">
        <v>5.8089899999999997</v>
      </c>
      <c r="G72" s="22">
        <v>5.7129799999999999</v>
      </c>
      <c r="H72" s="22">
        <v>5.6085500000000001</v>
      </c>
      <c r="I72" s="22">
        <v>5.5819299999999998</v>
      </c>
      <c r="J72" s="22">
        <v>5.4767599999999996</v>
      </c>
      <c r="K72" s="22">
        <v>5.3512599999999999</v>
      </c>
      <c r="L72" s="22">
        <v>5.1455500000000001</v>
      </c>
      <c r="M72" s="22">
        <v>4.5133299999999998</v>
      </c>
      <c r="N72" s="22">
        <v>3.47763</v>
      </c>
    </row>
    <row r="73" spans="1:14" s="28" customFormat="1" ht="10.5" customHeight="1" x14ac:dyDescent="0.2">
      <c r="A73" s="30">
        <f t="shared" si="2"/>
        <v>1.639999999999997E-2</v>
      </c>
      <c r="B73" s="36"/>
      <c r="C73" s="24">
        <f t="shared" si="3"/>
        <v>19</v>
      </c>
      <c r="D73" s="19">
        <v>7.5585599999999999</v>
      </c>
      <c r="E73" s="19">
        <v>6.1668500000000002</v>
      </c>
      <c r="F73" s="19">
        <v>5.8128900000000003</v>
      </c>
      <c r="G73" s="19">
        <v>5.7168200000000002</v>
      </c>
      <c r="H73" s="19">
        <v>5.6123099999999999</v>
      </c>
      <c r="I73" s="19">
        <v>5.58568</v>
      </c>
      <c r="J73" s="19">
        <v>5.4804399999999998</v>
      </c>
      <c r="K73" s="19">
        <v>5.3548499999999999</v>
      </c>
      <c r="L73" s="19">
        <v>5.1490099999999996</v>
      </c>
      <c r="M73" s="19">
        <v>4.5163599999999997</v>
      </c>
      <c r="N73" s="19">
        <v>3.4799600000000002</v>
      </c>
    </row>
    <row r="74" spans="1:14" s="28" customFormat="1" ht="10.5" customHeight="1" x14ac:dyDescent="0.2">
      <c r="A74" s="30">
        <f t="shared" si="2"/>
        <v>1.639999999999997E-2</v>
      </c>
      <c r="B74" s="36"/>
      <c r="C74" s="24">
        <f t="shared" si="3"/>
        <v>20</v>
      </c>
      <c r="D74" s="19">
        <v>7.5638800000000002</v>
      </c>
      <c r="E74" s="19">
        <v>6.17103</v>
      </c>
      <c r="F74" s="19">
        <v>5.8167900000000001</v>
      </c>
      <c r="G74" s="19">
        <v>5.7206599999999996</v>
      </c>
      <c r="H74" s="19">
        <v>5.6160800000000002</v>
      </c>
      <c r="I74" s="19">
        <v>5.5894300000000001</v>
      </c>
      <c r="J74" s="19">
        <v>5.4841199999999999</v>
      </c>
      <c r="K74" s="19">
        <v>5.3584399999999999</v>
      </c>
      <c r="L74" s="19">
        <v>5.1524599999999996</v>
      </c>
      <c r="M74" s="19">
        <v>4.5193899999999996</v>
      </c>
      <c r="N74" s="19">
        <v>3.4823</v>
      </c>
    </row>
    <row r="75" spans="1:14" s="28" customFormat="1" ht="10.5" customHeight="1" x14ac:dyDescent="0.2">
      <c r="A75" s="30">
        <f t="shared" si="2"/>
        <v>1.639999999999997E-2</v>
      </c>
      <c r="B75" s="36"/>
      <c r="C75" s="21">
        <f t="shared" si="3"/>
        <v>21</v>
      </c>
      <c r="D75" s="22">
        <v>7.56921</v>
      </c>
      <c r="E75" s="22">
        <v>6.1752099999999999</v>
      </c>
      <c r="F75" s="22">
        <v>5.8206899999999999</v>
      </c>
      <c r="G75" s="22">
        <v>5.7244999999999999</v>
      </c>
      <c r="H75" s="22">
        <v>5.6198499999999996</v>
      </c>
      <c r="I75" s="22">
        <v>5.5931800000000003</v>
      </c>
      <c r="J75" s="22">
        <v>5.4878</v>
      </c>
      <c r="K75" s="22">
        <v>5.3620400000000004</v>
      </c>
      <c r="L75" s="22">
        <v>5.1559200000000001</v>
      </c>
      <c r="M75" s="22">
        <v>4.5224200000000003</v>
      </c>
      <c r="N75" s="22">
        <v>3.4846400000000002</v>
      </c>
    </row>
    <row r="76" spans="1:14" s="28" customFormat="1" ht="10.5" customHeight="1" x14ac:dyDescent="0.2">
      <c r="A76" s="30">
        <f t="shared" si="2"/>
        <v>1.639999999999997E-2</v>
      </c>
      <c r="B76" s="36"/>
      <c r="C76" s="24">
        <f t="shared" si="3"/>
        <v>22</v>
      </c>
      <c r="D76" s="19">
        <v>7.5745399999999998</v>
      </c>
      <c r="E76" s="19">
        <v>6.1794000000000002</v>
      </c>
      <c r="F76" s="19">
        <v>5.8246000000000002</v>
      </c>
      <c r="G76" s="19">
        <v>5.7283400000000002</v>
      </c>
      <c r="H76" s="19">
        <v>5.6236199999999998</v>
      </c>
      <c r="I76" s="19">
        <v>5.59694</v>
      </c>
      <c r="J76" s="19">
        <v>5.4914899999999998</v>
      </c>
      <c r="K76" s="19">
        <v>5.36564</v>
      </c>
      <c r="L76" s="19">
        <v>5.1593799999999996</v>
      </c>
      <c r="M76" s="19">
        <v>4.5254599999999998</v>
      </c>
      <c r="N76" s="19">
        <v>3.48698</v>
      </c>
    </row>
    <row r="77" spans="1:14" s="28" customFormat="1" ht="10.5" customHeight="1" x14ac:dyDescent="0.2">
      <c r="A77" s="30">
        <f t="shared" si="2"/>
        <v>1.639999999999997E-2</v>
      </c>
      <c r="B77" s="36"/>
      <c r="C77" s="24">
        <f t="shared" si="3"/>
        <v>23</v>
      </c>
      <c r="D77" s="19">
        <v>7.5798699999999997</v>
      </c>
      <c r="E77" s="19">
        <v>6.1835899999999997</v>
      </c>
      <c r="F77" s="19">
        <v>5.8285099999999996</v>
      </c>
      <c r="G77" s="19">
        <v>5.7321900000000001</v>
      </c>
      <c r="H77" s="19">
        <v>5.6273999999999997</v>
      </c>
      <c r="I77" s="19">
        <v>5.6006900000000002</v>
      </c>
      <c r="J77" s="19">
        <v>5.4951699999999999</v>
      </c>
      <c r="K77" s="19">
        <v>5.3692399999999996</v>
      </c>
      <c r="L77" s="19">
        <v>5.1628499999999997</v>
      </c>
      <c r="M77" s="19">
        <v>4.5285000000000002</v>
      </c>
      <c r="N77" s="19">
        <v>3.4893200000000002</v>
      </c>
    </row>
    <row r="78" spans="1:14" s="28" customFormat="1" ht="10.5" customHeight="1" x14ac:dyDescent="0.2">
      <c r="A78" s="30">
        <f t="shared" si="2"/>
        <v>1.639999999999997E-2</v>
      </c>
      <c r="B78" s="36"/>
      <c r="C78" s="21">
        <f t="shared" si="3"/>
        <v>24</v>
      </c>
      <c r="D78" s="22">
        <v>7.58521</v>
      </c>
      <c r="E78" s="22">
        <v>6.1877800000000001</v>
      </c>
      <c r="F78" s="22">
        <v>5.8324299999999996</v>
      </c>
      <c r="G78" s="22">
        <v>5.73604</v>
      </c>
      <c r="H78" s="22">
        <v>5.6311799999999996</v>
      </c>
      <c r="I78" s="22">
        <v>5.6044499999999999</v>
      </c>
      <c r="J78" s="22">
        <v>5.4988599999999996</v>
      </c>
      <c r="K78" s="22">
        <v>5.3728499999999997</v>
      </c>
      <c r="L78" s="22">
        <v>5.1663100000000002</v>
      </c>
      <c r="M78" s="22">
        <v>4.5315399999999997</v>
      </c>
      <c r="N78" s="22">
        <v>3.49166</v>
      </c>
    </row>
    <row r="79" spans="1:14" s="28" customFormat="1" ht="10.5" customHeight="1" x14ac:dyDescent="0.2">
      <c r="A79" s="30">
        <f t="shared" si="2"/>
        <v>1.639999999999997E-2</v>
      </c>
      <c r="B79" s="36"/>
      <c r="C79" s="24">
        <f t="shared" si="3"/>
        <v>25</v>
      </c>
      <c r="D79" s="19">
        <v>7.59056</v>
      </c>
      <c r="E79" s="19">
        <v>6.19198</v>
      </c>
      <c r="F79" s="19">
        <v>5.8363399999999999</v>
      </c>
      <c r="G79" s="19">
        <v>5.7398899999999999</v>
      </c>
      <c r="H79" s="19">
        <v>5.6349600000000004</v>
      </c>
      <c r="I79" s="19">
        <v>5.6082200000000002</v>
      </c>
      <c r="J79" s="19">
        <v>5.5025500000000003</v>
      </c>
      <c r="K79" s="19">
        <v>5.3764599999999998</v>
      </c>
      <c r="L79" s="19">
        <v>5.1697800000000003</v>
      </c>
      <c r="M79" s="19">
        <v>4.5345800000000001</v>
      </c>
      <c r="N79" s="19">
        <v>3.4940000000000002</v>
      </c>
    </row>
    <row r="80" spans="1:14" s="28" customFormat="1" ht="10.5" customHeight="1" x14ac:dyDescent="0.2">
      <c r="A80" s="30">
        <f t="shared" si="2"/>
        <v>1.639999999999997E-2</v>
      </c>
      <c r="B80" s="36"/>
      <c r="C80" s="24">
        <f t="shared" si="3"/>
        <v>26</v>
      </c>
      <c r="D80" s="19">
        <v>7.5959000000000003</v>
      </c>
      <c r="E80" s="19">
        <v>6.19618</v>
      </c>
      <c r="F80" s="19">
        <v>5.8402599999999998</v>
      </c>
      <c r="G80" s="19">
        <v>5.7437399999999998</v>
      </c>
      <c r="H80" s="19">
        <v>5.6387400000000003</v>
      </c>
      <c r="I80" s="19">
        <v>5.61198</v>
      </c>
      <c r="J80" s="19">
        <v>5.5062499999999996</v>
      </c>
      <c r="K80" s="19">
        <v>5.3800699999999999</v>
      </c>
      <c r="L80" s="19">
        <v>5.1732500000000003</v>
      </c>
      <c r="M80" s="19">
        <v>4.5376200000000004</v>
      </c>
      <c r="N80" s="19">
        <v>3.4963500000000001</v>
      </c>
    </row>
    <row r="81" spans="1:14" s="28" customFormat="1" ht="10.5" customHeight="1" x14ac:dyDescent="0.2">
      <c r="A81" s="30">
        <f t="shared" si="2"/>
        <v>1.6400000000000001E-2</v>
      </c>
      <c r="B81" s="36"/>
      <c r="C81" s="21">
        <f t="shared" si="3"/>
        <v>27</v>
      </c>
      <c r="D81" s="22">
        <v>7.6012500000000003</v>
      </c>
      <c r="E81" s="22">
        <v>6.20038</v>
      </c>
      <c r="F81" s="22">
        <v>5.8441799999999997</v>
      </c>
      <c r="G81" s="22">
        <v>5.7476000000000003</v>
      </c>
      <c r="H81" s="22">
        <v>5.6425299999999998</v>
      </c>
      <c r="I81" s="22">
        <v>5.6157500000000002</v>
      </c>
      <c r="J81" s="22">
        <v>5.5099499999999999</v>
      </c>
      <c r="K81" s="22">
        <v>5.38368</v>
      </c>
      <c r="L81" s="22">
        <v>5.1767300000000001</v>
      </c>
      <c r="M81" s="22">
        <v>4.5406700000000004</v>
      </c>
      <c r="N81" s="22">
        <v>3.4986999999999999</v>
      </c>
    </row>
    <row r="82" spans="1:14" s="28" customFormat="1" ht="10.5" customHeight="1" x14ac:dyDescent="0.2">
      <c r="A82" s="30">
        <f t="shared" si="2"/>
        <v>1.6400000000000001E-2</v>
      </c>
      <c r="B82" s="36"/>
      <c r="C82" s="24">
        <f t="shared" si="3"/>
        <v>28</v>
      </c>
      <c r="D82" s="19">
        <v>7.6066099999999999</v>
      </c>
      <c r="E82" s="19">
        <v>6.20458</v>
      </c>
      <c r="F82" s="19">
        <v>5.8480999999999996</v>
      </c>
      <c r="G82" s="19">
        <v>5.7514599999999998</v>
      </c>
      <c r="H82" s="19">
        <v>5.6463099999999997</v>
      </c>
      <c r="I82" s="19">
        <v>5.6195199999999996</v>
      </c>
      <c r="J82" s="19">
        <v>5.5136399999999997</v>
      </c>
      <c r="K82" s="19">
        <v>5.3872900000000001</v>
      </c>
      <c r="L82" s="19">
        <v>5.1802000000000001</v>
      </c>
      <c r="M82" s="19">
        <v>4.5437200000000004</v>
      </c>
      <c r="N82" s="19">
        <v>3.5010500000000002</v>
      </c>
    </row>
    <row r="83" spans="1:14" s="25" customFormat="1" ht="10.5" customHeight="1" x14ac:dyDescent="0.2">
      <c r="B83" s="35"/>
      <c r="C83" s="24"/>
      <c r="D83" s="32"/>
      <c r="E83" s="32"/>
      <c r="F83" s="32"/>
      <c r="G83" s="32"/>
      <c r="H83" s="32"/>
      <c r="I83" s="32"/>
      <c r="J83" s="32"/>
      <c r="K83" s="32"/>
      <c r="L83" s="32"/>
      <c r="M83" s="32"/>
    </row>
    <row r="84" spans="1:14" s="25" customFormat="1" ht="10.5" customHeight="1" x14ac:dyDescent="0.2">
      <c r="B84" s="35"/>
      <c r="C84" s="24"/>
      <c r="D84" s="32"/>
      <c r="E84" s="32"/>
      <c r="F84" s="32"/>
      <c r="G84" s="32"/>
      <c r="H84" s="32"/>
      <c r="I84" s="32"/>
      <c r="J84" s="32"/>
      <c r="K84" s="32"/>
      <c r="L84" s="32"/>
      <c r="M84" s="32"/>
    </row>
  </sheetData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Paint.Picture" shapeId="1025" r:id="rId3">
          <objectPr defaultSize="0" autoPict="0" r:id="rId4">
            <anchor moveWithCells="1">
              <from>
                <xdr:col>0</xdr:col>
                <xdr:colOff>0</xdr:colOff>
                <xdr:row>0</xdr:row>
                <xdr:rowOff>9525</xdr:rowOff>
              </from>
              <to>
                <xdr:col>3</xdr:col>
                <xdr:colOff>314325</xdr:colOff>
                <xdr:row>3</xdr:row>
                <xdr:rowOff>66675</xdr:rowOff>
              </to>
            </anchor>
          </objectPr>
        </oleObject>
      </mc:Choice>
      <mc:Fallback>
        <oleObject progId="Paint.Picture" shapeId="1025" r:id="rId3"/>
      </mc:Fallback>
    </mc:AlternateContent>
    <mc:AlternateContent xmlns:mc="http://schemas.openxmlformats.org/markup-compatibility/2006">
      <mc:Choice Requires="x14">
        <oleObject progId="Paint.Picture" shapeId="1026" r:id="rId5">
          <objectPr defaultSize="0" autoPict="0" r:id="rId4">
            <anchor moveWithCells="1">
              <from>
                <xdr:col>0</xdr:col>
                <xdr:colOff>0</xdr:colOff>
                <xdr:row>0</xdr:row>
                <xdr:rowOff>9525</xdr:rowOff>
              </from>
              <to>
                <xdr:col>3</xdr:col>
                <xdr:colOff>314325</xdr:colOff>
                <xdr:row>3</xdr:row>
                <xdr:rowOff>66675</xdr:rowOff>
              </to>
            </anchor>
          </objectPr>
        </oleObject>
      </mc:Choice>
      <mc:Fallback>
        <oleObject progId="Paint.Picture" shapeId="1026" r:id="rId5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Sheet1</vt:lpstr>
      <vt:lpstr>Sheet2</vt:lpstr>
      <vt:lpstr>Sheet3</vt:lpstr>
      <vt:lpstr>Dags_visit_naest</vt:lpstr>
      <vt:lpstr>LVT</vt:lpstr>
      <vt:lpstr>NVT</vt:lpstr>
      <vt:lpstr>Verdb_raun</vt:lpstr>
      <vt:lpstr>verdbspa</vt:lpstr>
    </vt:vector>
  </TitlesOfParts>
  <Company>ÍLS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Herdís Einarsdóttir</dc:creator>
  <cp:lastModifiedBy>Herdís Einarsdóttir</cp:lastModifiedBy>
  <dcterms:created xsi:type="dcterms:W3CDTF">2013-03-12T11:08:47Z</dcterms:created>
  <dcterms:modified xsi:type="dcterms:W3CDTF">2013-03-12T11:12:27Z</dcterms:modified>
</cp:coreProperties>
</file>