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7235" windowHeight="11565"/>
  </bookViews>
  <sheets>
    <sheet name="Verð janúar 2013" sheetId="1" r:id="rId1"/>
  </sheets>
  <externalReferences>
    <externalReference r:id="rId2"/>
  </externalReferences>
  <definedNames>
    <definedName name="Dags_visit_naest">'Verð janúar 2013'!$A$14</definedName>
    <definedName name="LVT">'Verð janúar 2013'!$C$9</definedName>
    <definedName name="NVT">'Verð janúar 2013'!$C$10</definedName>
    <definedName name="NvtNæstaMánaðar">[1]Forsendur!$D$4</definedName>
    <definedName name="NvtÞessaMánaðar">[1]Forsendur!$C$4</definedName>
    <definedName name="_xlnm.Print_Area" localSheetId="0">'Verð janúar 2013'!$B$7:$N$44,'Verð janúar 2013'!$B$46:$N$82</definedName>
    <definedName name="_xlnm.Print_Titles" localSheetId="0">'Verð janúar 2013'!$1:$5</definedName>
    <definedName name="Verdb_raun">'Verð janúar 2013'!$C$14</definedName>
    <definedName name="verdbspa">'Verð janúar 2013'!$C$13</definedName>
    <definedName name="VerðBólgaMánaðarins">[1]Forsendur!$D$6</definedName>
  </definedNames>
  <calcPr calcId="145621"/>
</workbook>
</file>

<file path=xl/calcChain.xml><?xml version="1.0" encoding="utf-8"?>
<calcChain xmlns="http://schemas.openxmlformats.org/spreadsheetml/2006/main"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7" i="1"/>
  <c r="C14" i="1"/>
  <c r="C53" i="1" s="1"/>
  <c r="A14" i="1"/>
  <c r="C13" i="1"/>
  <c r="C10" i="1"/>
  <c r="C9" i="1"/>
  <c r="L4" i="1"/>
  <c r="J4" i="1"/>
  <c r="D4" i="1"/>
  <c r="J3" i="1"/>
  <c r="F3" i="1"/>
  <c r="L2" i="1"/>
  <c r="I1" i="1"/>
  <c r="H1" i="1"/>
  <c r="D76" i="1" l="1"/>
  <c r="E67" i="1"/>
  <c r="E78" i="1"/>
  <c r="F69" i="1"/>
  <c r="E77" i="1"/>
  <c r="F68" i="1"/>
  <c r="J75" i="1"/>
  <c r="G66" i="1"/>
  <c r="J65" i="1"/>
  <c r="H56" i="1"/>
  <c r="B14" i="1"/>
  <c r="B53" i="1" s="1"/>
  <c r="C18" i="1"/>
  <c r="A58" i="1"/>
  <c r="K58" i="1" s="1"/>
  <c r="H60" i="1"/>
  <c r="F16" i="1"/>
  <c r="I17" i="1"/>
  <c r="J58" i="1"/>
  <c r="A82" i="1"/>
  <c r="I82" i="1" s="1"/>
  <c r="A78" i="1"/>
  <c r="J78" i="1" s="1"/>
  <c r="A74" i="1"/>
  <c r="A70" i="1"/>
  <c r="D70" i="1" s="1"/>
  <c r="A66" i="1"/>
  <c r="N66" i="1" s="1"/>
  <c r="A81" i="1"/>
  <c r="A77" i="1"/>
  <c r="A73" i="1"/>
  <c r="K73" i="1" s="1"/>
  <c r="A69" i="1"/>
  <c r="G69" i="1" s="1"/>
  <c r="A80" i="1"/>
  <c r="G80" i="1" s="1"/>
  <c r="A76" i="1"/>
  <c r="A72" i="1"/>
  <c r="J72" i="1" s="1"/>
  <c r="A68" i="1"/>
  <c r="I68" i="1" s="1"/>
  <c r="A64" i="1"/>
  <c r="A60" i="1"/>
  <c r="A79" i="1"/>
  <c r="G79" i="1" s="1"/>
  <c r="A75" i="1"/>
  <c r="A71" i="1"/>
  <c r="D71" i="1" s="1"/>
  <c r="A67" i="1"/>
  <c r="A63" i="1"/>
  <c r="A59" i="1"/>
  <c r="J59" i="1" s="1"/>
  <c r="A65" i="1"/>
  <c r="A61" i="1"/>
  <c r="E61" i="1" s="1"/>
  <c r="A55" i="1"/>
  <c r="G55" i="1" s="1"/>
  <c r="A62" i="1"/>
  <c r="A18" i="1"/>
  <c r="E18" i="1" s="1"/>
  <c r="M59" i="1"/>
  <c r="F62" i="1"/>
  <c r="K81" i="1"/>
  <c r="L80" i="1"/>
  <c r="N78" i="1"/>
  <c r="K77" i="1"/>
  <c r="L76" i="1"/>
  <c r="M75" i="1"/>
  <c r="N74" i="1"/>
  <c r="L72" i="1"/>
  <c r="M71" i="1"/>
  <c r="L68" i="1"/>
  <c r="M67" i="1"/>
  <c r="K65" i="1"/>
  <c r="L64" i="1"/>
  <c r="N81" i="1"/>
  <c r="K80" i="1"/>
  <c r="M78" i="1"/>
  <c r="N77" i="1"/>
  <c r="K76" i="1"/>
  <c r="L75" i="1"/>
  <c r="M74" i="1"/>
  <c r="K72" i="1"/>
  <c r="L71" i="1"/>
  <c r="N69" i="1"/>
  <c r="K68" i="1"/>
  <c r="L67" i="1"/>
  <c r="M66" i="1"/>
  <c r="N65" i="1"/>
  <c r="L82" i="1"/>
  <c r="M81" i="1"/>
  <c r="N80" i="1"/>
  <c r="L78" i="1"/>
  <c r="M77" i="1"/>
  <c r="N76" i="1"/>
  <c r="K75" i="1"/>
  <c r="L74" i="1"/>
  <c r="K71" i="1"/>
  <c r="L70" i="1"/>
  <c r="M69" i="1"/>
  <c r="N68" i="1"/>
  <c r="K67" i="1"/>
  <c r="L66" i="1"/>
  <c r="M65" i="1"/>
  <c r="N64" i="1"/>
  <c r="L62" i="1"/>
  <c r="N60" i="1"/>
  <c r="K59" i="1"/>
  <c r="L58" i="1"/>
  <c r="K82" i="1"/>
  <c r="L81" i="1"/>
  <c r="M80" i="1"/>
  <c r="K78" i="1"/>
  <c r="L77" i="1"/>
  <c r="M76" i="1"/>
  <c r="N75" i="1"/>
  <c r="K74" i="1"/>
  <c r="L73" i="1"/>
  <c r="N71" i="1"/>
  <c r="L69" i="1"/>
  <c r="M68" i="1"/>
  <c r="N67" i="1"/>
  <c r="K66" i="1"/>
  <c r="L65" i="1"/>
  <c r="M64" i="1"/>
  <c r="K62" i="1"/>
  <c r="L61" i="1"/>
  <c r="M60" i="1"/>
  <c r="N59" i="1"/>
  <c r="L57" i="1"/>
  <c r="K60" i="1"/>
  <c r="K56" i="1"/>
  <c r="L55" i="1"/>
  <c r="M62" i="1"/>
  <c r="L59" i="1"/>
  <c r="N57" i="1"/>
  <c r="N55" i="1"/>
  <c r="K64" i="1"/>
  <c r="L60" i="1"/>
  <c r="L56" i="1"/>
  <c r="M55" i="1"/>
  <c r="A16" i="1"/>
  <c r="G16" i="1"/>
  <c r="K16" i="1"/>
  <c r="A17" i="1"/>
  <c r="F17" i="1" s="1"/>
  <c r="N17" i="1"/>
  <c r="A56" i="1"/>
  <c r="F56" i="1" s="1"/>
  <c r="A57" i="1"/>
  <c r="E59" i="1"/>
  <c r="F65" i="1"/>
  <c r="J63" i="1" l="1"/>
  <c r="H63" i="1"/>
  <c r="I63" i="1"/>
  <c r="F63" i="1"/>
  <c r="D63" i="1"/>
  <c r="E63" i="1"/>
  <c r="L18" i="1"/>
  <c r="H17" i="1"/>
  <c r="I57" i="1"/>
  <c r="E57" i="1"/>
  <c r="H57" i="1"/>
  <c r="J57" i="1"/>
  <c r="D57" i="1"/>
  <c r="M18" i="1"/>
  <c r="J17" i="1"/>
  <c r="K57" i="1"/>
  <c r="M58" i="1"/>
  <c r="K70" i="1"/>
  <c r="K63" i="1"/>
  <c r="K79" i="1"/>
  <c r="N73" i="1"/>
  <c r="K69" i="1"/>
  <c r="G57" i="1"/>
  <c r="E65" i="1"/>
  <c r="H65" i="1"/>
  <c r="D65" i="1"/>
  <c r="G65" i="1"/>
  <c r="G67" i="1"/>
  <c r="H67" i="1"/>
  <c r="J67" i="1"/>
  <c r="I67" i="1"/>
  <c r="D67" i="1"/>
  <c r="F67" i="1"/>
  <c r="J60" i="1"/>
  <c r="G60" i="1"/>
  <c r="F60" i="1"/>
  <c r="I60" i="1"/>
  <c r="E60" i="1"/>
  <c r="J76" i="1"/>
  <c r="F76" i="1"/>
  <c r="I76" i="1"/>
  <c r="H76" i="1"/>
  <c r="G76" i="1"/>
  <c r="E76" i="1"/>
  <c r="J77" i="1"/>
  <c r="D77" i="1"/>
  <c r="G77" i="1"/>
  <c r="F77" i="1"/>
  <c r="I77" i="1"/>
  <c r="D74" i="1"/>
  <c r="I74" i="1"/>
  <c r="G74" i="1"/>
  <c r="J74" i="1"/>
  <c r="E74" i="1"/>
  <c r="J56" i="1"/>
  <c r="H18" i="1"/>
  <c r="E17" i="1"/>
  <c r="K18" i="1"/>
  <c r="D17" i="1"/>
  <c r="D60" i="1"/>
  <c r="F55" i="1"/>
  <c r="H77" i="1"/>
  <c r="D61" i="1"/>
  <c r="I61" i="1"/>
  <c r="G61" i="1"/>
  <c r="H79" i="1"/>
  <c r="J79" i="1"/>
  <c r="I79" i="1"/>
  <c r="D79" i="1"/>
  <c r="F79" i="1"/>
  <c r="E79" i="1"/>
  <c r="G73" i="1"/>
  <c r="F73" i="1"/>
  <c r="I73" i="1"/>
  <c r="E73" i="1"/>
  <c r="H73" i="1"/>
  <c r="I70" i="1"/>
  <c r="G70" i="1"/>
  <c r="J70" i="1"/>
  <c r="E70" i="1"/>
  <c r="F70" i="1"/>
  <c r="H70" i="1"/>
  <c r="D58" i="1"/>
  <c r="G58" i="1"/>
  <c r="E58" i="1"/>
  <c r="F58" i="1"/>
  <c r="I58" i="1"/>
  <c r="H58" i="1"/>
  <c r="I56" i="1"/>
  <c r="D56" i="1"/>
  <c r="E56" i="1"/>
  <c r="I18" i="1"/>
  <c r="H16" i="1"/>
  <c r="D16" i="1"/>
  <c r="L16" i="1"/>
  <c r="I16" i="1"/>
  <c r="M16" i="1"/>
  <c r="N58" i="1"/>
  <c r="M56" i="1"/>
  <c r="L63" i="1"/>
  <c r="N63" i="1"/>
  <c r="N79" i="1"/>
  <c r="N56" i="1"/>
  <c r="N72" i="1"/>
  <c r="M70" i="1"/>
  <c r="M82" i="1"/>
  <c r="N70" i="1"/>
  <c r="N82" i="1"/>
  <c r="H62" i="1"/>
  <c r="D62" i="1"/>
  <c r="J62" i="1"/>
  <c r="G62" i="1"/>
  <c r="I62" i="1"/>
  <c r="E62" i="1"/>
  <c r="E71" i="1"/>
  <c r="G71" i="1"/>
  <c r="H71" i="1"/>
  <c r="J71" i="1"/>
  <c r="D64" i="1"/>
  <c r="G64" i="1"/>
  <c r="J64" i="1"/>
  <c r="F64" i="1"/>
  <c r="I64" i="1"/>
  <c r="D80" i="1"/>
  <c r="J80" i="1"/>
  <c r="F80" i="1"/>
  <c r="I80" i="1"/>
  <c r="E81" i="1"/>
  <c r="H81" i="1"/>
  <c r="J81" i="1"/>
  <c r="D81" i="1"/>
  <c r="G81" i="1"/>
  <c r="F81" i="1"/>
  <c r="F78" i="1"/>
  <c r="H78" i="1"/>
  <c r="D78" i="1"/>
  <c r="I78" i="1"/>
  <c r="G78" i="1"/>
  <c r="D18" i="1"/>
  <c r="N16" i="1"/>
  <c r="N62" i="1"/>
  <c r="G18" i="1"/>
  <c r="E16" i="1"/>
  <c r="F57" i="1"/>
  <c r="G56" i="1"/>
  <c r="H61" i="1"/>
  <c r="F71" i="1"/>
  <c r="E80" i="1"/>
  <c r="G63" i="1"/>
  <c r="I81" i="1"/>
  <c r="J73" i="1"/>
  <c r="I71" i="1"/>
  <c r="H80" i="1"/>
  <c r="F72" i="1"/>
  <c r="I72" i="1"/>
  <c r="H72" i="1"/>
  <c r="G72" i="1"/>
  <c r="E72" i="1"/>
  <c r="D72" i="1"/>
  <c r="K61" i="1"/>
  <c r="L17" i="1"/>
  <c r="G17" i="1"/>
  <c r="N61" i="1"/>
  <c r="M72" i="1"/>
  <c r="M57" i="1"/>
  <c r="M61" i="1"/>
  <c r="M73" i="1"/>
  <c r="L79" i="1"/>
  <c r="M63" i="1"/>
  <c r="M79" i="1"/>
  <c r="H55" i="1"/>
  <c r="K55" i="1"/>
  <c r="D55" i="1"/>
  <c r="I55" i="1"/>
  <c r="J55" i="1"/>
  <c r="E55" i="1"/>
  <c r="F59" i="1"/>
  <c r="H59" i="1"/>
  <c r="I59" i="1"/>
  <c r="D59" i="1"/>
  <c r="G59" i="1"/>
  <c r="I75" i="1"/>
  <c r="D75" i="1"/>
  <c r="F75" i="1"/>
  <c r="E75" i="1"/>
  <c r="G75" i="1"/>
  <c r="H68" i="1"/>
  <c r="G68" i="1"/>
  <c r="E68" i="1"/>
  <c r="D68" i="1"/>
  <c r="J68" i="1"/>
  <c r="I69" i="1"/>
  <c r="E69" i="1"/>
  <c r="H69" i="1"/>
  <c r="J69" i="1"/>
  <c r="D69" i="1"/>
  <c r="J66" i="1"/>
  <c r="E66" i="1"/>
  <c r="F66" i="1"/>
  <c r="H66" i="1"/>
  <c r="D66" i="1"/>
  <c r="J82" i="1"/>
  <c r="E82" i="1"/>
  <c r="F82" i="1"/>
  <c r="H82" i="1"/>
  <c r="D82" i="1"/>
  <c r="M17" i="1"/>
  <c r="J16" i="1"/>
  <c r="J61" i="1"/>
  <c r="F61" i="1"/>
  <c r="E64" i="1"/>
  <c r="D73" i="1"/>
  <c r="G82" i="1"/>
  <c r="I65" i="1"/>
  <c r="H74" i="1"/>
  <c r="I66" i="1"/>
  <c r="H75" i="1"/>
  <c r="H64" i="1"/>
  <c r="F74" i="1"/>
  <c r="K17" i="1"/>
  <c r="N18" i="1"/>
  <c r="C19" i="1"/>
  <c r="F18" i="1"/>
  <c r="J18" i="1"/>
  <c r="C20" i="1" l="1"/>
  <c r="A19" i="1"/>
  <c r="I19" i="1" s="1"/>
  <c r="G19" i="1"/>
  <c r="H19" i="1"/>
  <c r="K19" i="1"/>
  <c r="J19" i="1"/>
  <c r="D19" i="1" l="1"/>
  <c r="M19" i="1"/>
  <c r="L19" i="1"/>
  <c r="N19" i="1"/>
  <c r="E19" i="1"/>
  <c r="F19" i="1"/>
  <c r="C21" i="1"/>
  <c r="A20" i="1"/>
  <c r="J20" i="1" s="1"/>
  <c r="G20" i="1"/>
  <c r="M20" i="1" l="1"/>
  <c r="K20" i="1"/>
  <c r="D20" i="1"/>
  <c r="I20" i="1"/>
  <c r="C22" i="1"/>
  <c r="A21" i="1"/>
  <c r="G21" i="1" s="1"/>
  <c r="F21" i="1"/>
  <c r="D21" i="1"/>
  <c r="E21" i="1"/>
  <c r="F20" i="1"/>
  <c r="N20" i="1"/>
  <c r="E20" i="1"/>
  <c r="H20" i="1"/>
  <c r="L20" i="1"/>
  <c r="H21" i="1" l="1"/>
  <c r="K21" i="1"/>
  <c r="N21" i="1"/>
  <c r="M21" i="1"/>
  <c r="C23" i="1"/>
  <c r="N22" i="1"/>
  <c r="A22" i="1"/>
  <c r="F22" i="1" s="1"/>
  <c r="D22" i="1"/>
  <c r="L22" i="1"/>
  <c r="H22" i="1"/>
  <c r="M22" i="1"/>
  <c r="I21" i="1"/>
  <c r="J21" i="1"/>
  <c r="L21" i="1"/>
  <c r="E22" i="1" l="1"/>
  <c r="J22" i="1"/>
  <c r="C24" i="1"/>
  <c r="M23" i="1"/>
  <c r="A23" i="1"/>
  <c r="I23" i="1" s="1"/>
  <c r="F23" i="1"/>
  <c r="G23" i="1"/>
  <c r="J23" i="1"/>
  <c r="K23" i="1"/>
  <c r="L23" i="1"/>
  <c r="G22" i="1"/>
  <c r="I22" i="1"/>
  <c r="K22" i="1"/>
  <c r="E23" i="1" l="1"/>
  <c r="D23" i="1"/>
  <c r="H23" i="1"/>
  <c r="N23" i="1"/>
  <c r="C25" i="1"/>
  <c r="E24" i="1"/>
  <c r="D24" i="1"/>
  <c r="A24" i="1"/>
  <c r="K24" i="1" s="1"/>
  <c r="H24" i="1"/>
  <c r="L24" i="1" l="1"/>
  <c r="F24" i="1"/>
  <c r="J24" i="1"/>
  <c r="M24" i="1"/>
  <c r="C26" i="1"/>
  <c r="A25" i="1"/>
  <c r="D25" i="1" s="1"/>
  <c r="N24" i="1"/>
  <c r="I24" i="1"/>
  <c r="G24" i="1"/>
  <c r="L25" i="1" l="1"/>
  <c r="F25" i="1"/>
  <c r="I25" i="1"/>
  <c r="H25" i="1"/>
  <c r="M25" i="1"/>
  <c r="G25" i="1"/>
  <c r="J25" i="1"/>
  <c r="N25" i="1"/>
  <c r="E25" i="1"/>
  <c r="K25" i="1"/>
  <c r="C27" i="1"/>
  <c r="L26" i="1"/>
  <c r="F26" i="1"/>
  <c r="K26" i="1"/>
  <c r="A26" i="1"/>
  <c r="G26" i="1"/>
  <c r="H26" i="1"/>
  <c r="N26" i="1"/>
  <c r="J26" i="1"/>
  <c r="M26" i="1"/>
  <c r="I26" i="1"/>
  <c r="E26" i="1"/>
  <c r="D26" i="1"/>
  <c r="C28" i="1" l="1"/>
  <c r="A27" i="1"/>
  <c r="N27" i="1" s="1"/>
  <c r="F27" i="1" l="1"/>
  <c r="E27" i="1"/>
  <c r="G27" i="1"/>
  <c r="D27" i="1"/>
  <c r="M27" i="1"/>
  <c r="J27" i="1"/>
  <c r="I27" i="1"/>
  <c r="L27" i="1"/>
  <c r="K27" i="1"/>
  <c r="H27" i="1"/>
  <c r="C29" i="1"/>
  <c r="L28" i="1"/>
  <c r="A28" i="1"/>
  <c r="I28" i="1" s="1"/>
  <c r="H28" i="1"/>
  <c r="G28" i="1" l="1"/>
  <c r="J28" i="1"/>
  <c r="D28" i="1"/>
  <c r="F28" i="1"/>
  <c r="N28" i="1"/>
  <c r="K28" i="1"/>
  <c r="C30" i="1"/>
  <c r="A29" i="1"/>
  <c r="M29" i="1" s="1"/>
  <c r="G29" i="1"/>
  <c r="E28" i="1"/>
  <c r="M28" i="1"/>
  <c r="H29" i="1" l="1"/>
  <c r="E29" i="1"/>
  <c r="I29" i="1"/>
  <c r="N29" i="1"/>
  <c r="J29" i="1"/>
  <c r="C31" i="1"/>
  <c r="A30" i="1"/>
  <c r="I30" i="1" s="1"/>
  <c r="D30" i="1"/>
  <c r="N30" i="1"/>
  <c r="D29" i="1"/>
  <c r="L29" i="1"/>
  <c r="K29" i="1"/>
  <c r="F29" i="1"/>
  <c r="J30" i="1" l="1"/>
  <c r="M30" i="1"/>
  <c r="E30" i="1"/>
  <c r="H30" i="1"/>
  <c r="L30" i="1"/>
  <c r="G30" i="1"/>
  <c r="K30" i="1"/>
  <c r="C32" i="1"/>
  <c r="A31" i="1"/>
  <c r="K31" i="1" s="1"/>
  <c r="E31" i="1"/>
  <c r="D31" i="1"/>
  <c r="F30" i="1"/>
  <c r="L31" i="1" l="1"/>
  <c r="C33" i="1"/>
  <c r="D32" i="1"/>
  <c r="A32" i="1"/>
  <c r="M32" i="1" s="1"/>
  <c r="L32" i="1"/>
  <c r="K32" i="1"/>
  <c r="N31" i="1"/>
  <c r="G31" i="1"/>
  <c r="F31" i="1"/>
  <c r="M31" i="1"/>
  <c r="J31" i="1"/>
  <c r="I31" i="1"/>
  <c r="H31" i="1"/>
  <c r="E32" i="1" l="1"/>
  <c r="N32" i="1"/>
  <c r="I32" i="1"/>
  <c r="C34" i="1"/>
  <c r="L33" i="1"/>
  <c r="F33" i="1"/>
  <c r="K33" i="1"/>
  <c r="A33" i="1"/>
  <c r="I33" i="1" s="1"/>
  <c r="D33" i="1"/>
  <c r="G33" i="1"/>
  <c r="J32" i="1"/>
  <c r="H32" i="1"/>
  <c r="G32" i="1"/>
  <c r="F32" i="1"/>
  <c r="E33" i="1" l="1"/>
  <c r="M33" i="1"/>
  <c r="J33" i="1"/>
  <c r="C35" i="1"/>
  <c r="A34" i="1"/>
  <c r="I34" i="1" s="1"/>
  <c r="N33" i="1"/>
  <c r="H33" i="1"/>
  <c r="N34" i="1" l="1"/>
  <c r="E34" i="1"/>
  <c r="M34" i="1"/>
  <c r="L34" i="1"/>
  <c r="F34" i="1"/>
  <c r="J34" i="1"/>
  <c r="G34" i="1"/>
  <c r="K34" i="1"/>
  <c r="D34" i="1"/>
  <c r="H34" i="1"/>
  <c r="C36" i="1"/>
  <c r="H35" i="1"/>
  <c r="A35" i="1"/>
  <c r="N35" i="1" s="1"/>
  <c r="K35" i="1"/>
  <c r="E35" i="1" l="1"/>
  <c r="F35" i="1"/>
  <c r="G35" i="1"/>
  <c r="M35" i="1"/>
  <c r="I35" i="1"/>
  <c r="J35" i="1"/>
  <c r="C37" i="1"/>
  <c r="D36" i="1"/>
  <c r="A36" i="1"/>
  <c r="K36" i="1" s="1"/>
  <c r="F36" i="1"/>
  <c r="D35" i="1"/>
  <c r="L35" i="1"/>
  <c r="I36" i="1" l="1"/>
  <c r="L36" i="1"/>
  <c r="J36" i="1"/>
  <c r="H36" i="1"/>
  <c r="E36" i="1"/>
  <c r="G36" i="1"/>
  <c r="C38" i="1"/>
  <c r="D37" i="1"/>
  <c r="L37" i="1"/>
  <c r="J37" i="1"/>
  <c r="K37" i="1"/>
  <c r="F37" i="1"/>
  <c r="G37" i="1"/>
  <c r="H37" i="1"/>
  <c r="A37" i="1"/>
  <c r="E37" i="1" s="1"/>
  <c r="M36" i="1"/>
  <c r="N36" i="1"/>
  <c r="M37" i="1" l="1"/>
  <c r="I37" i="1"/>
  <c r="N37" i="1"/>
  <c r="C39" i="1"/>
  <c r="K38" i="1"/>
  <c r="E38" i="1"/>
  <c r="M38" i="1"/>
  <c r="D38" i="1"/>
  <c r="A38" i="1"/>
  <c r="N38" i="1" s="1"/>
  <c r="I38" i="1"/>
  <c r="F38" i="1"/>
  <c r="L38" i="1"/>
  <c r="G38" i="1" l="1"/>
  <c r="C40" i="1"/>
  <c r="G39" i="1"/>
  <c r="A39" i="1"/>
  <c r="D39" i="1" s="1"/>
  <c r="J38" i="1"/>
  <c r="H38" i="1"/>
  <c r="I39" i="1" l="1"/>
  <c r="F39" i="1"/>
  <c r="N39" i="1"/>
  <c r="M39" i="1"/>
  <c r="K39" i="1"/>
  <c r="H39" i="1"/>
  <c r="E39" i="1"/>
  <c r="J39" i="1"/>
  <c r="C41" i="1"/>
  <c r="K40" i="1"/>
  <c r="M40" i="1"/>
  <c r="I40" i="1"/>
  <c r="L40" i="1"/>
  <c r="H40" i="1"/>
  <c r="A40" i="1"/>
  <c r="F40" i="1" s="1"/>
  <c r="L39" i="1"/>
  <c r="J40" i="1" l="1"/>
  <c r="G40" i="1"/>
  <c r="E40" i="1"/>
  <c r="D40" i="1"/>
  <c r="N40" i="1"/>
  <c r="C42" i="1"/>
  <c r="N41" i="1"/>
  <c r="A41" i="1"/>
  <c r="F41" i="1" s="1"/>
  <c r="L41" i="1"/>
  <c r="M41" i="1"/>
  <c r="H41" i="1" l="1"/>
  <c r="I41" i="1"/>
  <c r="G41" i="1"/>
  <c r="K41" i="1"/>
  <c r="J41" i="1"/>
  <c r="D41" i="1"/>
  <c r="C43" i="1"/>
  <c r="J42" i="1"/>
  <c r="A42" i="1"/>
  <c r="K42" i="1" s="1"/>
  <c r="I42" i="1"/>
  <c r="E42" i="1"/>
  <c r="L42" i="1"/>
  <c r="G42" i="1"/>
  <c r="N42" i="1"/>
  <c r="M42" i="1"/>
  <c r="F42" i="1"/>
  <c r="D42" i="1"/>
  <c r="E41" i="1"/>
  <c r="H42" i="1" l="1"/>
  <c r="A43" i="1"/>
  <c r="H43" i="1" s="1"/>
  <c r="J43" i="1"/>
  <c r="K43" i="1" l="1"/>
  <c r="L43" i="1"/>
  <c r="E43" i="1"/>
  <c r="D43" i="1"/>
  <c r="F43" i="1"/>
  <c r="G43" i="1"/>
  <c r="N43" i="1"/>
  <c r="M43" i="1"/>
  <c r="I43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<sst xmlns="http://schemas.openxmlformats.org/spreadsheetml/2006/main" count="39" uniqueCount="33">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</sst>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3/01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janúar 2013"/>
    </sheetNames>
    <sheetDataSet>
      <sheetData sheetId="0">
        <row r="2">
          <cell r="C2">
            <v>41275</v>
          </cell>
        </row>
        <row r="3">
          <cell r="C3">
            <v>7937</v>
          </cell>
          <cell r="D3">
            <v>7941</v>
          </cell>
        </row>
        <row r="4">
          <cell r="C4">
            <v>402</v>
          </cell>
          <cell r="D4">
            <v>402.2</v>
          </cell>
        </row>
        <row r="5">
          <cell r="D5">
            <v>41207</v>
          </cell>
        </row>
        <row r="6">
          <cell r="D6">
            <v>5.9899999999999997E-3</v>
          </cell>
        </row>
        <row r="7">
          <cell r="C7">
            <v>4.9999999999994493E-4</v>
          </cell>
        </row>
        <row r="8">
          <cell r="D8">
            <v>40935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sqref="A1:XFD1048576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" t="s">
        <v>0</v>
      </c>
      <c r="H1" s="3">
        <f>[1]Forsendur!$C$2</f>
        <v>41275</v>
      </c>
      <c r="I1" s="4">
        <f>[1]Forsendur!$C$2</f>
        <v>41275</v>
      </c>
    </row>
    <row r="2" spans="1:14" ht="15" customHeight="1" thickBot="1" x14ac:dyDescent="0.25">
      <c r="K2" s="5" t="s">
        <v>1</v>
      </c>
      <c r="L2" s="6">
        <f>[1]Forsendur!C2</f>
        <v>41275</v>
      </c>
    </row>
    <row r="3" spans="1:14" ht="18.75" customHeight="1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1" customHeight="1" x14ac:dyDescent="0.2">
      <c r="B9" s="1" t="s">
        <v>15</v>
      </c>
      <c r="C9" s="10">
        <f>[1]Forsendur!C3</f>
        <v>7937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1" customHeight="1" x14ac:dyDescent="0.2">
      <c r="C10" s="11">
        <f>[1]Forsendur!C4</f>
        <v>402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1" customHeight="1" x14ac:dyDescent="0.2">
      <c r="A13" s="12" t="s">
        <v>19</v>
      </c>
      <c r="B13" s="1" t="s">
        <v>20</v>
      </c>
      <c r="C13" s="13">
        <f>[1]Forsendur!C7</f>
        <v>4.9999999999994493E-4</v>
      </c>
      <c r="D13" s="14"/>
      <c r="N13" s="15"/>
    </row>
    <row r="14" spans="1:14" ht="11.1" customHeight="1" x14ac:dyDescent="0.2">
      <c r="A14" s="16">
        <f>IF(DAY([1]Forsendur!D5)&lt;1,32,DAY([1]Forsendur!D5))</f>
        <v>25</v>
      </c>
      <c r="B14" s="1" t="str">
        <f>IF(C14&lt;0,"Lækkun vísitölu","Hækkun vísitölu")</f>
        <v>Hækkun vísitölu</v>
      </c>
      <c r="C14" s="13">
        <f>IF(AND([1]Forsendur!D3&gt;0,[1]Forsendur!D4&gt;0),ROUND([1]Forsendur!D4/[1]Forsendur!C4-1,4),0)</f>
        <v>5.0000000000000001E-4</v>
      </c>
      <c r="N14" s="14"/>
    </row>
    <row r="15" spans="1:14" ht="3.95" customHeight="1" x14ac:dyDescent="0.2">
      <c r="A15" s="12"/>
    </row>
    <row r="16" spans="1:14" ht="10.5" customHeight="1" x14ac:dyDescent="0.2">
      <c r="A16" s="17">
        <f>IF(Dags_visit_naest&gt;C16,verdbspa,Verdb_raun)</f>
        <v>4.9999999999994493E-4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10.73668</v>
      </c>
      <c r="E16" s="19">
        <f t="shared" si="0"/>
        <v>9.4791600000000003</v>
      </c>
      <c r="F16" s="19">
        <f t="shared" si="0"/>
        <v>9.8054100000000002</v>
      </c>
      <c r="G16" s="19">
        <f t="shared" si="0"/>
        <v>9.6092600000000008</v>
      </c>
      <c r="H16" s="19">
        <f t="shared" si="0"/>
        <v>9.1143599999999996</v>
      </c>
      <c r="I16" s="19">
        <f>ROUND(100000*LVT / I$11 * ((1+I$12/100) ^ ((DAYS360(I$6,$L$2)+$C16-1)/360) * ((1+$A16) ^ (($C16-15)/30))) / 100000,5)</f>
        <v>8.5503900000000002</v>
      </c>
      <c r="J16" s="19">
        <f t="shared" si="0"/>
        <v>8.4214599999999997</v>
      </c>
      <c r="K16" s="19">
        <f t="shared" si="0"/>
        <v>8.2893000000000008</v>
      </c>
      <c r="L16" s="19">
        <f>ROUND(100000*LVT / L$11 * ((1+L$12/100) ^ ((DAYS360(L$6,$L$2)+$C16-1)/360) * ((1+$A16) ^ (($C16-15)/30))) / 100000,5)</f>
        <v>8.0443800000000003</v>
      </c>
      <c r="M16" s="19">
        <f t="shared" si="0"/>
        <v>7.8774600000000001</v>
      </c>
      <c r="N16" s="19">
        <f t="shared" si="0"/>
        <v>7.63401</v>
      </c>
    </row>
    <row r="17" spans="1:14" ht="10.5" customHeight="1" x14ac:dyDescent="0.2">
      <c r="A17" s="17">
        <f t="shared" ref="A17:A43" si="1">IF(Dags_visit_naest&gt;C17,verdbspa,Verdb_raun)</f>
        <v>4.9999999999994493E-4</v>
      </c>
      <c r="B17" s="20"/>
      <c r="C17" s="10">
        <f t="shared" ref="C17:C43" si="2">C16+1</f>
        <v>2</v>
      </c>
      <c r="D17" s="19">
        <f t="shared" si="0"/>
        <v>10.738519999999999</v>
      </c>
      <c r="E17" s="19">
        <f t="shared" si="0"/>
        <v>9.4807900000000007</v>
      </c>
      <c r="F17" s="19">
        <f t="shared" si="0"/>
        <v>9.8071599999999997</v>
      </c>
      <c r="G17" s="19">
        <f t="shared" si="0"/>
        <v>9.61097</v>
      </c>
      <c r="H17" s="19">
        <f t="shared" si="0"/>
        <v>9.11599</v>
      </c>
      <c r="I17" s="19">
        <f t="shared" si="0"/>
        <v>8.5519099999999995</v>
      </c>
      <c r="J17" s="19">
        <f t="shared" si="0"/>
        <v>8.4229599999999998</v>
      </c>
      <c r="K17" s="19">
        <f t="shared" si="0"/>
        <v>8.2907799999999998</v>
      </c>
      <c r="L17" s="19">
        <f t="shared" si="0"/>
        <v>8.0458099999999995</v>
      </c>
      <c r="M17" s="19">
        <f t="shared" si="0"/>
        <v>7.87887</v>
      </c>
      <c r="N17" s="19">
        <f t="shared" si="0"/>
        <v>7.6353799999999996</v>
      </c>
    </row>
    <row r="18" spans="1:14" ht="10.5" customHeight="1" x14ac:dyDescent="0.2">
      <c r="A18" s="17">
        <f t="shared" si="1"/>
        <v>4.9999999999994493E-4</v>
      </c>
      <c r="B18" s="20"/>
      <c r="C18" s="21">
        <f t="shared" si="2"/>
        <v>3</v>
      </c>
      <c r="D18" s="22">
        <f t="shared" si="0"/>
        <v>10.74037</v>
      </c>
      <c r="E18" s="22">
        <f t="shared" si="0"/>
        <v>9.4824300000000008</v>
      </c>
      <c r="F18" s="22">
        <f t="shared" si="0"/>
        <v>9.8089099999999991</v>
      </c>
      <c r="G18" s="22">
        <f t="shared" si="0"/>
        <v>9.6126900000000006</v>
      </c>
      <c r="H18" s="22">
        <f t="shared" si="0"/>
        <v>9.1176200000000005</v>
      </c>
      <c r="I18" s="22">
        <f t="shared" si="0"/>
        <v>8.5534400000000002</v>
      </c>
      <c r="J18" s="22">
        <f t="shared" si="0"/>
        <v>8.4244699999999995</v>
      </c>
      <c r="K18" s="22">
        <f t="shared" si="0"/>
        <v>8.2922600000000006</v>
      </c>
      <c r="L18" s="22">
        <f t="shared" si="0"/>
        <v>8.04725</v>
      </c>
      <c r="M18" s="22">
        <f t="shared" si="0"/>
        <v>7.8802700000000003</v>
      </c>
      <c r="N18" s="22">
        <f t="shared" si="0"/>
        <v>7.6367399999999996</v>
      </c>
    </row>
    <row r="19" spans="1:14" ht="10.5" customHeight="1" x14ac:dyDescent="0.2">
      <c r="A19" s="17">
        <f t="shared" si="1"/>
        <v>4.9999999999994493E-4</v>
      </c>
      <c r="B19" s="20"/>
      <c r="C19" s="10">
        <f t="shared" si="2"/>
        <v>4</v>
      </c>
      <c r="D19" s="19">
        <f t="shared" si="0"/>
        <v>10.74222</v>
      </c>
      <c r="E19" s="19">
        <f t="shared" si="0"/>
        <v>9.4840599999999995</v>
      </c>
      <c r="F19" s="19">
        <f t="shared" si="0"/>
        <v>9.8106600000000004</v>
      </c>
      <c r="G19" s="19">
        <f t="shared" si="0"/>
        <v>9.6143999999999998</v>
      </c>
      <c r="H19" s="19">
        <f t="shared" si="0"/>
        <v>9.1192499999999992</v>
      </c>
      <c r="I19" s="19">
        <f t="shared" si="0"/>
        <v>8.5549700000000009</v>
      </c>
      <c r="J19" s="19">
        <f t="shared" si="0"/>
        <v>8.4259699999999995</v>
      </c>
      <c r="K19" s="19">
        <f t="shared" si="0"/>
        <v>8.2937399999999997</v>
      </c>
      <c r="L19" s="19">
        <f t="shared" si="0"/>
        <v>8.0486900000000006</v>
      </c>
      <c r="M19" s="19">
        <f t="shared" si="0"/>
        <v>7.8816800000000002</v>
      </c>
      <c r="N19" s="19">
        <f t="shared" si="0"/>
        <v>7.6380999999999997</v>
      </c>
    </row>
    <row r="20" spans="1:14" ht="10.5" customHeight="1" x14ac:dyDescent="0.2">
      <c r="A20" s="17">
        <f t="shared" si="1"/>
        <v>4.9999999999994493E-4</v>
      </c>
      <c r="B20" s="20"/>
      <c r="C20" s="10">
        <f t="shared" si="2"/>
        <v>5</v>
      </c>
      <c r="D20" s="19">
        <f t="shared" si="0"/>
        <v>10.744059999999999</v>
      </c>
      <c r="E20" s="19">
        <f t="shared" si="0"/>
        <v>9.48569</v>
      </c>
      <c r="F20" s="19">
        <f t="shared" si="0"/>
        <v>9.8124199999999995</v>
      </c>
      <c r="G20" s="19">
        <f t="shared" si="0"/>
        <v>9.6161200000000004</v>
      </c>
      <c r="H20" s="19">
        <f t="shared" si="0"/>
        <v>9.12087</v>
      </c>
      <c r="I20" s="19">
        <f t="shared" si="0"/>
        <v>8.5564900000000002</v>
      </c>
      <c r="J20" s="19">
        <f t="shared" si="0"/>
        <v>8.4274799999999992</v>
      </c>
      <c r="K20" s="19">
        <f t="shared" si="0"/>
        <v>8.2952200000000005</v>
      </c>
      <c r="L20" s="19">
        <f t="shared" si="0"/>
        <v>8.0501199999999997</v>
      </c>
      <c r="M20" s="19">
        <f t="shared" si="0"/>
        <v>7.8830900000000002</v>
      </c>
      <c r="N20" s="19">
        <f t="shared" si="0"/>
        <v>7.6394700000000002</v>
      </c>
    </row>
    <row r="21" spans="1:14" s="25" customFormat="1" ht="10.5" customHeight="1" x14ac:dyDescent="0.2">
      <c r="A21" s="23">
        <f t="shared" si="1"/>
        <v>4.9999999999994493E-4</v>
      </c>
      <c r="B21" s="24"/>
      <c r="C21" s="21">
        <f t="shared" si="2"/>
        <v>6</v>
      </c>
      <c r="D21" s="22">
        <f t="shared" si="0"/>
        <v>10.74591</v>
      </c>
      <c r="E21" s="22">
        <f t="shared" si="0"/>
        <v>9.4873200000000004</v>
      </c>
      <c r="F21" s="22">
        <f t="shared" si="0"/>
        <v>9.8141700000000007</v>
      </c>
      <c r="G21" s="22">
        <f t="shared" si="0"/>
        <v>9.6178399999999993</v>
      </c>
      <c r="H21" s="22">
        <f t="shared" si="0"/>
        <v>9.1225000000000005</v>
      </c>
      <c r="I21" s="22">
        <f t="shared" si="0"/>
        <v>8.5580200000000008</v>
      </c>
      <c r="J21" s="22">
        <f t="shared" si="0"/>
        <v>8.4289799999999993</v>
      </c>
      <c r="K21" s="22">
        <f t="shared" si="0"/>
        <v>8.2966999999999995</v>
      </c>
      <c r="L21" s="22">
        <f t="shared" si="0"/>
        <v>8.0515600000000003</v>
      </c>
      <c r="M21" s="22">
        <f t="shared" si="0"/>
        <v>7.8844900000000004</v>
      </c>
      <c r="N21" s="22">
        <f t="shared" si="0"/>
        <v>7.6408300000000002</v>
      </c>
    </row>
    <row r="22" spans="1:14" ht="10.5" customHeight="1" x14ac:dyDescent="0.2">
      <c r="A22" s="17">
        <f t="shared" si="1"/>
        <v>4.9999999999994493E-4</v>
      </c>
      <c r="B22" s="20"/>
      <c r="C22" s="10">
        <f t="shared" si="2"/>
        <v>7</v>
      </c>
      <c r="D22" s="19">
        <f t="shared" si="0"/>
        <v>10.74776</v>
      </c>
      <c r="E22" s="19">
        <f t="shared" si="0"/>
        <v>9.4889500000000009</v>
      </c>
      <c r="F22" s="19">
        <f t="shared" si="0"/>
        <v>9.8159200000000002</v>
      </c>
      <c r="G22" s="19">
        <f t="shared" si="0"/>
        <v>9.6195500000000003</v>
      </c>
      <c r="H22" s="19">
        <f t="shared" si="0"/>
        <v>9.1241299999999992</v>
      </c>
      <c r="I22" s="19">
        <f t="shared" si="0"/>
        <v>8.5595499999999998</v>
      </c>
      <c r="J22" s="19">
        <f t="shared" si="0"/>
        <v>8.4304799999999993</v>
      </c>
      <c r="K22" s="19">
        <f t="shared" si="0"/>
        <v>8.2981800000000003</v>
      </c>
      <c r="L22" s="19">
        <f t="shared" si="0"/>
        <v>8.0530000000000008</v>
      </c>
      <c r="M22" s="19">
        <f t="shared" si="0"/>
        <v>7.8859000000000004</v>
      </c>
      <c r="N22" s="19">
        <f t="shared" si="0"/>
        <v>7.6421900000000003</v>
      </c>
    </row>
    <row r="23" spans="1:14" ht="10.5" customHeight="1" x14ac:dyDescent="0.2">
      <c r="A23" s="17">
        <f t="shared" si="1"/>
        <v>4.9999999999994493E-4</v>
      </c>
      <c r="B23" s="20"/>
      <c r="C23" s="10">
        <f t="shared" si="2"/>
        <v>8</v>
      </c>
      <c r="D23" s="19">
        <f t="shared" si="0"/>
        <v>10.749610000000001</v>
      </c>
      <c r="E23" s="19">
        <f t="shared" si="0"/>
        <v>9.4905799999999996</v>
      </c>
      <c r="F23" s="19">
        <f t="shared" si="0"/>
        <v>9.8176699999999997</v>
      </c>
      <c r="G23" s="19">
        <f t="shared" si="0"/>
        <v>9.6212700000000009</v>
      </c>
      <c r="H23" s="19">
        <f t="shared" si="0"/>
        <v>9.1257599999999996</v>
      </c>
      <c r="I23" s="19">
        <f t="shared" si="0"/>
        <v>8.5610800000000005</v>
      </c>
      <c r="J23" s="19">
        <f t="shared" si="0"/>
        <v>8.4319900000000008</v>
      </c>
      <c r="K23" s="19">
        <f t="shared" si="0"/>
        <v>8.2996599999999994</v>
      </c>
      <c r="L23" s="19">
        <f t="shared" si="0"/>
        <v>8.05443</v>
      </c>
      <c r="M23" s="19">
        <f t="shared" si="0"/>
        <v>7.8873100000000003</v>
      </c>
      <c r="N23" s="19">
        <f t="shared" si="0"/>
        <v>7.6435599999999999</v>
      </c>
    </row>
    <row r="24" spans="1:14" s="25" customFormat="1" ht="10.5" customHeight="1" x14ac:dyDescent="0.2">
      <c r="A24" s="17">
        <f t="shared" si="1"/>
        <v>4.9999999999994493E-4</v>
      </c>
      <c r="B24" s="20"/>
      <c r="C24" s="21">
        <f t="shared" si="2"/>
        <v>9</v>
      </c>
      <c r="D24" s="22">
        <f t="shared" si="0"/>
        <v>10.75146</v>
      </c>
      <c r="E24" s="22">
        <f t="shared" si="0"/>
        <v>9.49221</v>
      </c>
      <c r="F24" s="22">
        <f t="shared" si="0"/>
        <v>9.8194300000000005</v>
      </c>
      <c r="G24" s="22">
        <f t="shared" si="0"/>
        <v>9.6229899999999997</v>
      </c>
      <c r="H24" s="22">
        <f t="shared" si="0"/>
        <v>9.1273900000000001</v>
      </c>
      <c r="I24" s="22">
        <f t="shared" si="0"/>
        <v>8.5626099999999994</v>
      </c>
      <c r="J24" s="22">
        <f t="shared" si="0"/>
        <v>8.4335000000000004</v>
      </c>
      <c r="K24" s="22">
        <f t="shared" si="0"/>
        <v>8.3011400000000002</v>
      </c>
      <c r="L24" s="22">
        <f t="shared" si="0"/>
        <v>8.0558700000000005</v>
      </c>
      <c r="M24" s="22">
        <f t="shared" si="0"/>
        <v>7.8887200000000002</v>
      </c>
      <c r="N24" s="22">
        <f t="shared" si="0"/>
        <v>7.6449199999999999</v>
      </c>
    </row>
    <row r="25" spans="1:14" s="25" customFormat="1" ht="10.5" customHeight="1" x14ac:dyDescent="0.2">
      <c r="A25" s="17">
        <f t="shared" si="1"/>
        <v>4.9999999999994493E-4</v>
      </c>
      <c r="B25" s="20"/>
      <c r="C25" s="26">
        <f t="shared" si="2"/>
        <v>10</v>
      </c>
      <c r="D25" s="19">
        <f t="shared" si="0"/>
        <v>10.753310000000001</v>
      </c>
      <c r="E25" s="19">
        <f t="shared" si="0"/>
        <v>9.4938500000000001</v>
      </c>
      <c r="F25" s="19">
        <f t="shared" si="0"/>
        <v>9.82118</v>
      </c>
      <c r="G25" s="19">
        <f t="shared" si="0"/>
        <v>9.6247100000000003</v>
      </c>
      <c r="H25" s="19">
        <f t="shared" si="0"/>
        <v>9.1290200000000006</v>
      </c>
      <c r="I25" s="19">
        <f t="shared" si="0"/>
        <v>8.5641300000000005</v>
      </c>
      <c r="J25" s="19">
        <f t="shared" si="0"/>
        <v>8.4350000000000005</v>
      </c>
      <c r="K25" s="19">
        <f t="shared" si="0"/>
        <v>8.3026300000000006</v>
      </c>
      <c r="L25" s="19">
        <f t="shared" si="0"/>
        <v>8.0573099999999993</v>
      </c>
      <c r="M25" s="19">
        <f t="shared" si="0"/>
        <v>7.8901300000000001</v>
      </c>
      <c r="N25" s="19">
        <f t="shared" si="0"/>
        <v>7.6462899999999996</v>
      </c>
    </row>
    <row r="26" spans="1:14" s="28" customFormat="1" ht="10.5" customHeight="1" x14ac:dyDescent="0.2">
      <c r="A26" s="17">
        <f t="shared" si="1"/>
        <v>4.9999999999994493E-4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10.75516</v>
      </c>
      <c r="E26" s="19">
        <f t="shared" si="3"/>
        <v>9.4954800000000006</v>
      </c>
      <c r="F26" s="19">
        <f t="shared" si="3"/>
        <v>9.8229299999999995</v>
      </c>
      <c r="G26" s="19">
        <f t="shared" si="3"/>
        <v>9.6264299999999992</v>
      </c>
      <c r="H26" s="19">
        <f t="shared" si="3"/>
        <v>9.1306499999999993</v>
      </c>
      <c r="I26" s="19">
        <f t="shared" si="3"/>
        <v>8.5656599999999994</v>
      </c>
      <c r="J26" s="19">
        <f t="shared" si="3"/>
        <v>8.4365100000000002</v>
      </c>
      <c r="K26" s="19">
        <f t="shared" si="3"/>
        <v>8.3041099999999997</v>
      </c>
      <c r="L26" s="19">
        <f t="shared" si="3"/>
        <v>8.0587499999999999</v>
      </c>
      <c r="M26" s="19">
        <f t="shared" si="3"/>
        <v>7.8915300000000004</v>
      </c>
      <c r="N26" s="19">
        <f t="shared" si="3"/>
        <v>7.6476499999999996</v>
      </c>
    </row>
    <row r="27" spans="1:14" s="28" customFormat="1" ht="10.5" customHeight="1" x14ac:dyDescent="0.2">
      <c r="A27" s="29">
        <f t="shared" si="1"/>
        <v>4.9999999999994493E-4</v>
      </c>
      <c r="B27" s="27"/>
      <c r="C27" s="21">
        <f t="shared" si="2"/>
        <v>12</v>
      </c>
      <c r="D27" s="22">
        <f t="shared" si="3"/>
        <v>10.757</v>
      </c>
      <c r="E27" s="22">
        <f t="shared" si="3"/>
        <v>9.4971099999999993</v>
      </c>
      <c r="F27" s="22">
        <f t="shared" si="3"/>
        <v>9.8246900000000004</v>
      </c>
      <c r="G27" s="22">
        <f t="shared" si="3"/>
        <v>9.6281499999999998</v>
      </c>
      <c r="H27" s="22">
        <f t="shared" si="3"/>
        <v>9.1322799999999997</v>
      </c>
      <c r="I27" s="22">
        <f t="shared" si="3"/>
        <v>8.5671900000000001</v>
      </c>
      <c r="J27" s="22">
        <f t="shared" si="3"/>
        <v>8.4380100000000002</v>
      </c>
      <c r="K27" s="22">
        <f t="shared" si="3"/>
        <v>8.3055900000000005</v>
      </c>
      <c r="L27" s="22">
        <f t="shared" si="3"/>
        <v>8.0601900000000004</v>
      </c>
      <c r="M27" s="22">
        <f t="shared" si="3"/>
        <v>7.8929400000000003</v>
      </c>
      <c r="N27" s="22">
        <f t="shared" si="3"/>
        <v>7.6490200000000002</v>
      </c>
    </row>
    <row r="28" spans="1:14" s="28" customFormat="1" ht="10.5" customHeight="1" x14ac:dyDescent="0.2">
      <c r="A28" s="29">
        <f t="shared" si="1"/>
        <v>4.9999999999994493E-4</v>
      </c>
      <c r="B28" s="27"/>
      <c r="C28" s="26">
        <f t="shared" si="2"/>
        <v>13</v>
      </c>
      <c r="D28" s="19">
        <f t="shared" si="3"/>
        <v>10.758850000000001</v>
      </c>
      <c r="E28" s="19">
        <f t="shared" si="3"/>
        <v>9.4987499999999994</v>
      </c>
      <c r="F28" s="19">
        <f t="shared" si="3"/>
        <v>9.8264399999999998</v>
      </c>
      <c r="G28" s="19">
        <f t="shared" si="3"/>
        <v>9.6298600000000008</v>
      </c>
      <c r="H28" s="19">
        <f t="shared" si="3"/>
        <v>9.1339100000000002</v>
      </c>
      <c r="I28" s="19">
        <f t="shared" si="3"/>
        <v>8.5687200000000008</v>
      </c>
      <c r="J28" s="19">
        <f t="shared" si="3"/>
        <v>8.4395199999999999</v>
      </c>
      <c r="K28" s="19">
        <f t="shared" si="3"/>
        <v>8.3070699999999995</v>
      </c>
      <c r="L28" s="19">
        <f t="shared" si="3"/>
        <v>8.0616299999999992</v>
      </c>
      <c r="M28" s="19">
        <f t="shared" si="3"/>
        <v>7.8943500000000002</v>
      </c>
      <c r="N28" s="19">
        <f t="shared" si="3"/>
        <v>7.6503800000000002</v>
      </c>
    </row>
    <row r="29" spans="1:14" s="28" customFormat="1" ht="10.5" customHeight="1" x14ac:dyDescent="0.2">
      <c r="A29" s="30">
        <f t="shared" si="1"/>
        <v>4.9999999999994493E-4</v>
      </c>
      <c r="B29" s="27"/>
      <c r="C29" s="26">
        <f t="shared" si="2"/>
        <v>14</v>
      </c>
      <c r="D29" s="19">
        <f t="shared" si="3"/>
        <v>10.7607</v>
      </c>
      <c r="E29" s="19">
        <f t="shared" si="3"/>
        <v>9.5003799999999998</v>
      </c>
      <c r="F29" s="19">
        <f t="shared" si="3"/>
        <v>9.8281899999999993</v>
      </c>
      <c r="G29" s="19">
        <f t="shared" si="3"/>
        <v>9.6315799999999996</v>
      </c>
      <c r="H29" s="19">
        <f t="shared" si="3"/>
        <v>9.1355400000000007</v>
      </c>
      <c r="I29" s="19">
        <f t="shared" si="3"/>
        <v>8.5702499999999997</v>
      </c>
      <c r="J29" s="19">
        <f t="shared" si="3"/>
        <v>8.4410299999999996</v>
      </c>
      <c r="K29" s="19">
        <f t="shared" si="3"/>
        <v>8.3085599999999999</v>
      </c>
      <c r="L29" s="19">
        <f t="shared" si="3"/>
        <v>8.0630699999999997</v>
      </c>
      <c r="M29" s="19">
        <f t="shared" si="3"/>
        <v>7.8957600000000001</v>
      </c>
      <c r="N29" s="19">
        <f t="shared" si="3"/>
        <v>7.6517499999999998</v>
      </c>
    </row>
    <row r="30" spans="1:14" s="28" customFormat="1" ht="10.5" customHeight="1" x14ac:dyDescent="0.2">
      <c r="A30" s="30">
        <f t="shared" si="1"/>
        <v>4.9999999999994493E-4</v>
      </c>
      <c r="B30" s="27"/>
      <c r="C30" s="21">
        <f t="shared" si="2"/>
        <v>15</v>
      </c>
      <c r="D30" s="22">
        <f t="shared" si="3"/>
        <v>10.762560000000001</v>
      </c>
      <c r="E30" s="22">
        <f t="shared" si="3"/>
        <v>9.5020100000000003</v>
      </c>
      <c r="F30" s="22">
        <f t="shared" si="3"/>
        <v>9.8299500000000002</v>
      </c>
      <c r="G30" s="22">
        <f t="shared" si="3"/>
        <v>9.6333000000000002</v>
      </c>
      <c r="H30" s="22">
        <f t="shared" si="3"/>
        <v>9.1371699999999993</v>
      </c>
      <c r="I30" s="22">
        <f t="shared" si="3"/>
        <v>8.5717800000000004</v>
      </c>
      <c r="J30" s="22">
        <f t="shared" si="3"/>
        <v>8.4425299999999996</v>
      </c>
      <c r="K30" s="22">
        <f t="shared" si="3"/>
        <v>8.3100400000000008</v>
      </c>
      <c r="L30" s="22">
        <f t="shared" si="3"/>
        <v>8.0645100000000003</v>
      </c>
      <c r="M30" s="22">
        <f t="shared" si="3"/>
        <v>7.89717</v>
      </c>
      <c r="N30" s="22">
        <f t="shared" si="3"/>
        <v>7.6531200000000004</v>
      </c>
    </row>
    <row r="31" spans="1:14" s="28" customFormat="1" ht="10.5" customHeight="1" x14ac:dyDescent="0.2">
      <c r="A31" s="30">
        <f t="shared" si="1"/>
        <v>4.9999999999994493E-4</v>
      </c>
      <c r="C31" s="26">
        <f t="shared" si="2"/>
        <v>16</v>
      </c>
      <c r="D31" s="19">
        <f t="shared" si="3"/>
        <v>10.76441</v>
      </c>
      <c r="E31" s="19">
        <f t="shared" si="3"/>
        <v>9.5036500000000004</v>
      </c>
      <c r="F31" s="19">
        <f t="shared" si="3"/>
        <v>9.8316999999999997</v>
      </c>
      <c r="G31" s="19">
        <f t="shared" si="3"/>
        <v>9.6350200000000008</v>
      </c>
      <c r="H31" s="19">
        <f t="shared" si="3"/>
        <v>9.1387999999999998</v>
      </c>
      <c r="I31" s="19">
        <f t="shared" si="3"/>
        <v>8.5733099999999993</v>
      </c>
      <c r="J31" s="19">
        <f t="shared" si="3"/>
        <v>8.4440399999999993</v>
      </c>
      <c r="K31" s="19">
        <f t="shared" si="3"/>
        <v>8.3115199999999998</v>
      </c>
      <c r="L31" s="19">
        <f t="shared" si="3"/>
        <v>8.0659500000000008</v>
      </c>
      <c r="M31" s="19">
        <f t="shared" si="3"/>
        <v>7.8985799999999999</v>
      </c>
      <c r="N31" s="19">
        <f t="shared" si="3"/>
        <v>7.6544800000000004</v>
      </c>
    </row>
    <row r="32" spans="1:14" s="28" customFormat="1" ht="10.5" customHeight="1" x14ac:dyDescent="0.2">
      <c r="A32" s="30">
        <f t="shared" si="1"/>
        <v>4.9999999999994493E-4</v>
      </c>
      <c r="C32" s="26">
        <f t="shared" si="2"/>
        <v>17</v>
      </c>
      <c r="D32" s="19">
        <f t="shared" si="3"/>
        <v>10.766260000000001</v>
      </c>
      <c r="E32" s="19">
        <f t="shared" si="3"/>
        <v>9.5052800000000008</v>
      </c>
      <c r="F32" s="19">
        <f t="shared" si="3"/>
        <v>9.8334600000000005</v>
      </c>
      <c r="G32" s="19">
        <f t="shared" si="3"/>
        <v>9.6367399999999996</v>
      </c>
      <c r="H32" s="19">
        <f t="shared" si="3"/>
        <v>9.1404300000000003</v>
      </c>
      <c r="I32" s="19">
        <f t="shared" si="3"/>
        <v>8.57484</v>
      </c>
      <c r="J32" s="19">
        <f t="shared" si="3"/>
        <v>8.4455500000000008</v>
      </c>
      <c r="K32" s="19">
        <f t="shared" si="3"/>
        <v>8.3130100000000002</v>
      </c>
      <c r="L32" s="19">
        <f t="shared" si="3"/>
        <v>8.0673899999999996</v>
      </c>
      <c r="M32" s="19">
        <f t="shared" si="3"/>
        <v>7.8999899999999998</v>
      </c>
      <c r="N32" s="19">
        <f t="shared" si="3"/>
        <v>7.65585</v>
      </c>
    </row>
    <row r="33" spans="1:19" s="28" customFormat="1" ht="10.5" customHeight="1" x14ac:dyDescent="0.2">
      <c r="A33" s="30">
        <f t="shared" si="1"/>
        <v>4.9999999999994493E-4</v>
      </c>
      <c r="C33" s="21">
        <f t="shared" si="2"/>
        <v>18</v>
      </c>
      <c r="D33" s="22">
        <f t="shared" si="3"/>
        <v>10.76811</v>
      </c>
      <c r="E33" s="22">
        <f t="shared" si="3"/>
        <v>9.5069199999999991</v>
      </c>
      <c r="F33" s="22">
        <f t="shared" si="3"/>
        <v>9.8352199999999996</v>
      </c>
      <c r="G33" s="22">
        <f t="shared" si="3"/>
        <v>9.6384600000000002</v>
      </c>
      <c r="H33" s="22">
        <f t="shared" si="3"/>
        <v>9.1420700000000004</v>
      </c>
      <c r="I33" s="22">
        <f t="shared" si="3"/>
        <v>8.5763700000000007</v>
      </c>
      <c r="J33" s="22">
        <f t="shared" si="3"/>
        <v>8.4470600000000005</v>
      </c>
      <c r="K33" s="22">
        <f t="shared" si="3"/>
        <v>8.3144899999999993</v>
      </c>
      <c r="L33" s="22">
        <f t="shared" si="3"/>
        <v>8.0688300000000002</v>
      </c>
      <c r="M33" s="22">
        <f t="shared" si="3"/>
        <v>7.9013999999999998</v>
      </c>
      <c r="N33" s="22">
        <f t="shared" si="3"/>
        <v>7.6572199999999997</v>
      </c>
    </row>
    <row r="34" spans="1:19" s="28" customFormat="1" ht="10.5" customHeight="1" x14ac:dyDescent="0.2">
      <c r="A34" s="30">
        <f t="shared" si="1"/>
        <v>4.9999999999994493E-4</v>
      </c>
      <c r="C34" s="26">
        <f t="shared" si="2"/>
        <v>19</v>
      </c>
      <c r="D34" s="19">
        <f t="shared" si="3"/>
        <v>10.769959999999999</v>
      </c>
      <c r="E34" s="19">
        <f t="shared" si="3"/>
        <v>9.5085499999999996</v>
      </c>
      <c r="F34" s="19">
        <f t="shared" si="3"/>
        <v>9.8369700000000009</v>
      </c>
      <c r="G34" s="19">
        <f t="shared" si="3"/>
        <v>9.6401800000000009</v>
      </c>
      <c r="H34" s="19">
        <f t="shared" si="3"/>
        <v>9.1437000000000008</v>
      </c>
      <c r="I34" s="19">
        <f t="shared" si="3"/>
        <v>8.5778999999999996</v>
      </c>
      <c r="J34" s="19">
        <f t="shared" si="3"/>
        <v>8.4485600000000005</v>
      </c>
      <c r="K34" s="19">
        <f t="shared" si="3"/>
        <v>8.3159799999999997</v>
      </c>
      <c r="L34" s="19">
        <f t="shared" si="3"/>
        <v>8.0702700000000007</v>
      </c>
      <c r="M34" s="19">
        <f t="shared" si="3"/>
        <v>7.9028099999999997</v>
      </c>
      <c r="N34" s="19">
        <f t="shared" si="3"/>
        <v>7.6585799999999997</v>
      </c>
    </row>
    <row r="35" spans="1:19" s="28" customFormat="1" ht="10.5" customHeight="1" x14ac:dyDescent="0.2">
      <c r="A35" s="30">
        <f t="shared" si="1"/>
        <v>4.9999999999994493E-4</v>
      </c>
      <c r="C35" s="26">
        <f t="shared" si="2"/>
        <v>20</v>
      </c>
      <c r="D35" s="19">
        <f t="shared" si="3"/>
        <v>10.77181</v>
      </c>
      <c r="E35" s="19">
        <f t="shared" si="3"/>
        <v>9.5101899999999997</v>
      </c>
      <c r="F35" s="19">
        <f t="shared" si="3"/>
        <v>9.83873</v>
      </c>
      <c r="G35" s="19">
        <f t="shared" si="3"/>
        <v>9.6419099999999993</v>
      </c>
      <c r="H35" s="19">
        <f t="shared" si="3"/>
        <v>9.1453299999999995</v>
      </c>
      <c r="I35" s="19">
        <f t="shared" si="3"/>
        <v>8.57944</v>
      </c>
      <c r="J35" s="19">
        <f t="shared" si="3"/>
        <v>8.4500700000000002</v>
      </c>
      <c r="K35" s="19">
        <f t="shared" si="3"/>
        <v>8.3174600000000005</v>
      </c>
      <c r="L35" s="19">
        <f t="shared" si="3"/>
        <v>8.0717099999999995</v>
      </c>
      <c r="M35" s="19">
        <f t="shared" si="3"/>
        <v>7.9042199999999996</v>
      </c>
      <c r="N35" s="19">
        <f t="shared" si="3"/>
        <v>7.6599500000000003</v>
      </c>
    </row>
    <row r="36" spans="1:19" s="28" customFormat="1" ht="10.5" customHeight="1" x14ac:dyDescent="0.2">
      <c r="A36" s="30">
        <f t="shared" si="1"/>
        <v>4.9999999999994493E-4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10.773669999999999</v>
      </c>
      <c r="E36" s="22">
        <f t="shared" si="4"/>
        <v>9.5118200000000002</v>
      </c>
      <c r="F36" s="22">
        <f t="shared" si="4"/>
        <v>9.8404799999999994</v>
      </c>
      <c r="G36" s="22">
        <f t="shared" si="4"/>
        <v>9.6436299999999999</v>
      </c>
      <c r="H36" s="22">
        <f t="shared" si="4"/>
        <v>9.14696</v>
      </c>
      <c r="I36" s="22">
        <f t="shared" si="4"/>
        <v>8.5809700000000007</v>
      </c>
      <c r="J36" s="22">
        <f t="shared" si="4"/>
        <v>8.4515799999999999</v>
      </c>
      <c r="K36" s="22">
        <f t="shared" si="4"/>
        <v>8.3189499999999992</v>
      </c>
      <c r="L36" s="22">
        <f t="shared" si="4"/>
        <v>8.07315</v>
      </c>
      <c r="M36" s="22">
        <f t="shared" si="4"/>
        <v>7.9056300000000004</v>
      </c>
      <c r="N36" s="22">
        <f t="shared" si="4"/>
        <v>7.6613199999999999</v>
      </c>
    </row>
    <row r="37" spans="1:19" s="28" customFormat="1" ht="10.5" customHeight="1" x14ac:dyDescent="0.2">
      <c r="A37" s="30">
        <f t="shared" si="1"/>
        <v>4.9999999999994493E-4</v>
      </c>
      <c r="C37" s="26">
        <f t="shared" si="2"/>
        <v>22</v>
      </c>
      <c r="D37" s="19">
        <f t="shared" si="4"/>
        <v>10.77552</v>
      </c>
      <c r="E37" s="19">
        <f t="shared" si="4"/>
        <v>9.5134600000000002</v>
      </c>
      <c r="F37" s="19">
        <f t="shared" si="4"/>
        <v>9.8422400000000003</v>
      </c>
      <c r="G37" s="19">
        <f t="shared" si="4"/>
        <v>9.6453500000000005</v>
      </c>
      <c r="H37" s="19">
        <f t="shared" si="4"/>
        <v>9.1486000000000001</v>
      </c>
      <c r="I37" s="19">
        <f t="shared" si="4"/>
        <v>8.5824999999999996</v>
      </c>
      <c r="J37" s="19">
        <f t="shared" si="4"/>
        <v>8.4530899999999995</v>
      </c>
      <c r="K37" s="19">
        <f t="shared" si="4"/>
        <v>8.32043</v>
      </c>
      <c r="L37" s="19">
        <f t="shared" si="4"/>
        <v>8.0745900000000006</v>
      </c>
      <c r="M37" s="19">
        <f t="shared" si="4"/>
        <v>7.9070499999999999</v>
      </c>
      <c r="N37" s="19">
        <f t="shared" si="4"/>
        <v>7.6626899999999996</v>
      </c>
      <c r="P37" s="19"/>
      <c r="Q37" s="19"/>
    </row>
    <row r="38" spans="1:19" s="28" customFormat="1" ht="10.5" customHeight="1" x14ac:dyDescent="0.2">
      <c r="A38" s="30">
        <f t="shared" si="1"/>
        <v>4.9999999999994493E-4</v>
      </c>
      <c r="C38" s="26">
        <f t="shared" si="2"/>
        <v>23</v>
      </c>
      <c r="D38" s="19">
        <f t="shared" si="4"/>
        <v>10.777369999999999</v>
      </c>
      <c r="E38" s="19">
        <f t="shared" si="4"/>
        <v>9.5150900000000007</v>
      </c>
      <c r="F38" s="19">
        <f t="shared" si="4"/>
        <v>9.8439999999999994</v>
      </c>
      <c r="G38" s="19">
        <f t="shared" si="4"/>
        <v>9.6470699999999994</v>
      </c>
      <c r="H38" s="19">
        <f t="shared" si="4"/>
        <v>9.1502300000000005</v>
      </c>
      <c r="I38" s="19">
        <f t="shared" si="4"/>
        <v>8.5840300000000003</v>
      </c>
      <c r="J38" s="19">
        <f t="shared" si="4"/>
        <v>8.4545999999999992</v>
      </c>
      <c r="K38" s="19">
        <f t="shared" si="4"/>
        <v>8.3219200000000004</v>
      </c>
      <c r="L38" s="19">
        <f t="shared" si="4"/>
        <v>8.0760299999999994</v>
      </c>
      <c r="M38" s="19">
        <f t="shared" si="4"/>
        <v>7.9084599999999998</v>
      </c>
      <c r="N38" s="19">
        <f t="shared" si="4"/>
        <v>7.6640499999999996</v>
      </c>
    </row>
    <row r="39" spans="1:19" s="28" customFormat="1" ht="10.5" customHeight="1" x14ac:dyDescent="0.2">
      <c r="A39" s="30">
        <f t="shared" si="1"/>
        <v>4.9999999999994493E-4</v>
      </c>
      <c r="C39" s="21">
        <f t="shared" si="2"/>
        <v>24</v>
      </c>
      <c r="D39" s="22">
        <f t="shared" si="4"/>
        <v>10.77923</v>
      </c>
      <c r="E39" s="22">
        <f t="shared" si="4"/>
        <v>9.5167300000000008</v>
      </c>
      <c r="F39" s="22">
        <f t="shared" si="4"/>
        <v>9.8457600000000003</v>
      </c>
      <c r="G39" s="22">
        <f t="shared" si="4"/>
        <v>9.64879</v>
      </c>
      <c r="H39" s="22">
        <f t="shared" si="4"/>
        <v>9.1518599999999992</v>
      </c>
      <c r="I39" s="22">
        <f t="shared" si="4"/>
        <v>8.5855599999999992</v>
      </c>
      <c r="J39" s="22">
        <f t="shared" si="4"/>
        <v>8.4561100000000007</v>
      </c>
      <c r="K39" s="22">
        <f t="shared" si="4"/>
        <v>8.3233999999999995</v>
      </c>
      <c r="L39" s="22">
        <f t="shared" si="4"/>
        <v>8.0774699999999999</v>
      </c>
      <c r="M39" s="22">
        <f t="shared" si="4"/>
        <v>7.9098699999999997</v>
      </c>
      <c r="N39" s="22">
        <f t="shared" si="4"/>
        <v>7.6654200000000001</v>
      </c>
    </row>
    <row r="40" spans="1:19" s="28" customFormat="1" ht="10.5" customHeight="1" x14ac:dyDescent="0.2">
      <c r="A40" s="30">
        <f t="shared" si="1"/>
        <v>5.0000000000000001E-4</v>
      </c>
      <c r="C40" s="26">
        <f t="shared" si="2"/>
        <v>25</v>
      </c>
      <c r="D40" s="19">
        <f t="shared" si="4"/>
        <v>10.781079999999999</v>
      </c>
      <c r="E40" s="19">
        <f t="shared" si="4"/>
        <v>9.5183700000000009</v>
      </c>
      <c r="F40" s="19">
        <f t="shared" si="4"/>
        <v>9.8475099999999998</v>
      </c>
      <c r="G40" s="19">
        <f t="shared" si="4"/>
        <v>9.6505200000000002</v>
      </c>
      <c r="H40" s="19">
        <f t="shared" si="4"/>
        <v>9.1534999999999993</v>
      </c>
      <c r="I40" s="19">
        <f t="shared" si="4"/>
        <v>8.5870999999999995</v>
      </c>
      <c r="J40" s="19">
        <f t="shared" si="4"/>
        <v>8.4576200000000004</v>
      </c>
      <c r="K40" s="19">
        <f t="shared" si="4"/>
        <v>8.3248899999999999</v>
      </c>
      <c r="L40" s="19">
        <f t="shared" si="4"/>
        <v>8.0789200000000001</v>
      </c>
      <c r="M40" s="19">
        <f t="shared" si="4"/>
        <v>7.9112799999999996</v>
      </c>
      <c r="N40" s="19">
        <f t="shared" si="4"/>
        <v>7.6667899999999998</v>
      </c>
    </row>
    <row r="41" spans="1:19" s="28" customFormat="1" ht="10.5" customHeight="1" x14ac:dyDescent="0.2">
      <c r="A41" s="30">
        <f t="shared" si="1"/>
        <v>5.0000000000000001E-4</v>
      </c>
      <c r="C41" s="26">
        <f t="shared" si="2"/>
        <v>26</v>
      </c>
      <c r="D41" s="19">
        <f t="shared" si="4"/>
        <v>10.78293</v>
      </c>
      <c r="E41" s="19">
        <f t="shared" si="4"/>
        <v>9.52</v>
      </c>
      <c r="F41" s="19">
        <f t="shared" si="4"/>
        <v>9.8492700000000006</v>
      </c>
      <c r="G41" s="19">
        <f t="shared" si="4"/>
        <v>9.6522400000000008</v>
      </c>
      <c r="H41" s="19">
        <f t="shared" si="4"/>
        <v>9.1551299999999998</v>
      </c>
      <c r="I41" s="19">
        <f t="shared" si="4"/>
        <v>8.5886300000000002</v>
      </c>
      <c r="J41" s="19">
        <f t="shared" si="4"/>
        <v>8.45913</v>
      </c>
      <c r="K41" s="19">
        <f t="shared" si="4"/>
        <v>8.3263700000000007</v>
      </c>
      <c r="L41" s="19">
        <f t="shared" si="4"/>
        <v>8.0803600000000007</v>
      </c>
      <c r="M41" s="19">
        <f t="shared" si="4"/>
        <v>7.9126899999999996</v>
      </c>
      <c r="N41" s="19">
        <f t="shared" si="4"/>
        <v>7.6681600000000003</v>
      </c>
    </row>
    <row r="42" spans="1:19" s="28" customFormat="1" ht="10.5" customHeight="1" x14ac:dyDescent="0.2">
      <c r="A42" s="30">
        <f t="shared" si="1"/>
        <v>5.0000000000000001E-4</v>
      </c>
      <c r="C42" s="21">
        <f t="shared" si="2"/>
        <v>27</v>
      </c>
      <c r="D42" s="22">
        <f t="shared" si="4"/>
        <v>10.784789999999999</v>
      </c>
      <c r="E42" s="22">
        <f t="shared" si="4"/>
        <v>9.5216399999999997</v>
      </c>
      <c r="F42" s="22">
        <f t="shared" si="4"/>
        <v>9.8510299999999997</v>
      </c>
      <c r="G42" s="22">
        <f t="shared" si="4"/>
        <v>9.6539599999999997</v>
      </c>
      <c r="H42" s="22">
        <f t="shared" si="4"/>
        <v>9.1567699999999999</v>
      </c>
      <c r="I42" s="22">
        <f t="shared" si="4"/>
        <v>8.5901599999999991</v>
      </c>
      <c r="J42" s="22">
        <f t="shared" si="4"/>
        <v>8.4606399999999997</v>
      </c>
      <c r="K42" s="22">
        <f t="shared" si="4"/>
        <v>8.3278599999999994</v>
      </c>
      <c r="L42" s="22">
        <f t="shared" si="4"/>
        <v>8.0817999999999994</v>
      </c>
      <c r="M42" s="22">
        <f t="shared" si="4"/>
        <v>7.91411</v>
      </c>
      <c r="N42" s="22">
        <f t="shared" si="4"/>
        <v>7.66953</v>
      </c>
    </row>
    <row r="43" spans="1:19" s="28" customFormat="1" ht="10.5" customHeight="1" x14ac:dyDescent="0.2">
      <c r="A43" s="30">
        <f t="shared" si="1"/>
        <v>5.0000000000000001E-4</v>
      </c>
      <c r="C43" s="26">
        <f t="shared" si="2"/>
        <v>28</v>
      </c>
      <c r="D43" s="19">
        <f t="shared" si="4"/>
        <v>10.78664</v>
      </c>
      <c r="E43" s="19">
        <f t="shared" si="4"/>
        <v>9.5232799999999997</v>
      </c>
      <c r="F43" s="19">
        <f t="shared" si="4"/>
        <v>9.8527900000000006</v>
      </c>
      <c r="G43" s="19">
        <f t="shared" si="4"/>
        <v>9.6556899999999999</v>
      </c>
      <c r="H43" s="19">
        <f t="shared" si="4"/>
        <v>9.1584000000000003</v>
      </c>
      <c r="I43" s="19">
        <f t="shared" si="4"/>
        <v>8.5916999999999994</v>
      </c>
      <c r="J43" s="19">
        <f t="shared" si="4"/>
        <v>8.4621499999999994</v>
      </c>
      <c r="K43" s="19">
        <f t="shared" si="4"/>
        <v>8.3293499999999998</v>
      </c>
      <c r="L43" s="19">
        <f t="shared" si="4"/>
        <v>8.08324</v>
      </c>
      <c r="M43" s="19">
        <f t="shared" si="4"/>
        <v>7.9155199999999999</v>
      </c>
      <c r="N43" s="19">
        <f t="shared" si="4"/>
        <v>7.6708999999999996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7937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402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4.9999999999994493E-4</v>
      </c>
    </row>
    <row r="53" spans="1:19" ht="11.1" customHeight="1" x14ac:dyDescent="0.2">
      <c r="A53" s="31"/>
      <c r="B53" s="1" t="str">
        <f>B14</f>
        <v>Hækkun vísitölu</v>
      </c>
      <c r="C53" s="13">
        <f>Verdb_raun</f>
        <v>5.0000000000000001E-4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5">IF(Dags_visit_naest&gt;C55,verdbspa,Verdb_raun)</f>
        <v>4.9999999999994493E-4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7.4215099999999996</v>
      </c>
      <c r="E55" s="19">
        <f t="shared" si="6"/>
        <v>6.0674799999999998</v>
      </c>
      <c r="F55" s="19">
        <f t="shared" si="6"/>
        <v>5.7221799999999998</v>
      </c>
      <c r="G55" s="19">
        <f t="shared" si="6"/>
        <v>5.6276099999999998</v>
      </c>
      <c r="H55" s="19">
        <f t="shared" si="6"/>
        <v>5.5247400000000004</v>
      </c>
      <c r="I55" s="19">
        <f t="shared" si="6"/>
        <v>5.4985200000000001</v>
      </c>
      <c r="J55" s="19">
        <f>ROUND(100000*LVT/J$50*((1+J$51/100)^((DAYS360(J$45,$L$2)+$C55-1)/360)*((1+$A55)^(($C55-15)/30)))/100000,5)</f>
        <v>5.3949199999999999</v>
      </c>
      <c r="K55" s="19">
        <f t="shared" ref="K55:N82" si="7">ROUND(100000*NVT/K$50*((1+K$51/100)^((DAYS360(K$45,$L$2)+$C55-1)/360)*((1+$A55)^(($C55-15)/30)))/100000,5)</f>
        <v>5.2715100000000001</v>
      </c>
      <c r="L55" s="19">
        <f t="shared" si="7"/>
        <v>5.0688700000000004</v>
      </c>
      <c r="M55" s="19">
        <f t="shared" si="7"/>
        <v>4.4460699999999997</v>
      </c>
      <c r="N55" s="19">
        <f t="shared" si="7"/>
        <v>3.4258000000000002</v>
      </c>
    </row>
    <row r="56" spans="1:19" ht="10.5" customHeight="1" x14ac:dyDescent="0.2">
      <c r="A56" s="17">
        <f t="shared" si="5"/>
        <v>4.9999999999994493E-4</v>
      </c>
      <c r="B56" s="32"/>
      <c r="C56" s="20">
        <f t="shared" ref="C56:C82" si="8">C55+1</f>
        <v>2</v>
      </c>
      <c r="D56" s="19">
        <f t="shared" si="6"/>
        <v>7.4228399999999999</v>
      </c>
      <c r="E56" s="19">
        <f t="shared" si="6"/>
        <v>6.0684100000000001</v>
      </c>
      <c r="F56" s="19">
        <f t="shared" si="6"/>
        <v>5.7230100000000004</v>
      </c>
      <c r="G56" s="19">
        <f t="shared" si="6"/>
        <v>5.6284299999999998</v>
      </c>
      <c r="H56" s="19">
        <f t="shared" si="6"/>
        <v>5.5255400000000003</v>
      </c>
      <c r="I56" s="19">
        <f t="shared" si="6"/>
        <v>5.49932</v>
      </c>
      <c r="J56" s="19">
        <f t="shared" si="6"/>
        <v>5.3957100000000002</v>
      </c>
      <c r="K56" s="19">
        <f t="shared" si="7"/>
        <v>5.2722800000000003</v>
      </c>
      <c r="L56" s="19">
        <f t="shared" si="7"/>
        <v>5.0696099999999999</v>
      </c>
      <c r="M56" s="19">
        <f t="shared" si="7"/>
        <v>4.4467100000000004</v>
      </c>
      <c r="N56" s="19">
        <f t="shared" si="7"/>
        <v>3.4262999999999999</v>
      </c>
    </row>
    <row r="57" spans="1:19" ht="10.5" customHeight="1" x14ac:dyDescent="0.2">
      <c r="A57" s="17">
        <f t="shared" si="5"/>
        <v>4.9999999999994493E-4</v>
      </c>
      <c r="B57" s="32"/>
      <c r="C57" s="21">
        <f t="shared" si="8"/>
        <v>3</v>
      </c>
      <c r="D57" s="22">
        <f t="shared" si="6"/>
        <v>7.4241599999999996</v>
      </c>
      <c r="E57" s="22">
        <f t="shared" si="6"/>
        <v>6.0693299999999999</v>
      </c>
      <c r="F57" s="22">
        <f t="shared" si="6"/>
        <v>5.7238499999999997</v>
      </c>
      <c r="G57" s="22">
        <f t="shared" si="6"/>
        <v>5.6292499999999999</v>
      </c>
      <c r="H57" s="22">
        <f t="shared" si="6"/>
        <v>5.5263400000000003</v>
      </c>
      <c r="I57" s="22">
        <f t="shared" si="6"/>
        <v>5.5001199999999999</v>
      </c>
      <c r="J57" s="22">
        <f t="shared" si="6"/>
        <v>5.39649</v>
      </c>
      <c r="K57" s="22">
        <f t="shared" si="7"/>
        <v>5.2730499999999996</v>
      </c>
      <c r="L57" s="22">
        <f t="shared" si="7"/>
        <v>5.0703500000000004</v>
      </c>
      <c r="M57" s="22">
        <f t="shared" si="7"/>
        <v>4.4473599999999998</v>
      </c>
      <c r="N57" s="22">
        <f t="shared" si="7"/>
        <v>3.4268000000000001</v>
      </c>
    </row>
    <row r="58" spans="1:19" ht="10.5" customHeight="1" x14ac:dyDescent="0.2">
      <c r="A58" s="17">
        <f t="shared" si="5"/>
        <v>4.9999999999994493E-4</v>
      </c>
      <c r="B58" s="32"/>
      <c r="C58" s="20">
        <f t="shared" si="8"/>
        <v>4</v>
      </c>
      <c r="D58" s="19">
        <f t="shared" si="6"/>
        <v>7.4254899999999999</v>
      </c>
      <c r="E58" s="19">
        <f t="shared" si="6"/>
        <v>6.0702499999999997</v>
      </c>
      <c r="F58" s="19">
        <f t="shared" si="6"/>
        <v>5.7246800000000002</v>
      </c>
      <c r="G58" s="19">
        <f t="shared" si="6"/>
        <v>5.6300699999999999</v>
      </c>
      <c r="H58" s="19">
        <f t="shared" si="6"/>
        <v>5.5271499999999998</v>
      </c>
      <c r="I58" s="19">
        <f t="shared" si="6"/>
        <v>5.5009199999999998</v>
      </c>
      <c r="J58" s="19">
        <f t="shared" si="6"/>
        <v>5.3972800000000003</v>
      </c>
      <c r="K58" s="19">
        <f t="shared" si="7"/>
        <v>5.2738100000000001</v>
      </c>
      <c r="L58" s="19">
        <f t="shared" si="7"/>
        <v>5.0710899999999999</v>
      </c>
      <c r="M58" s="19">
        <f t="shared" si="7"/>
        <v>4.44801</v>
      </c>
      <c r="N58" s="19">
        <f t="shared" si="7"/>
        <v>3.4272999999999998</v>
      </c>
    </row>
    <row r="59" spans="1:19" ht="10.5" customHeight="1" x14ac:dyDescent="0.2">
      <c r="A59" s="17">
        <f t="shared" si="5"/>
        <v>4.9999999999994493E-4</v>
      </c>
      <c r="B59" s="32"/>
      <c r="C59" s="20">
        <f t="shared" si="8"/>
        <v>5</v>
      </c>
      <c r="D59" s="19">
        <f t="shared" si="6"/>
        <v>7.4268099999999997</v>
      </c>
      <c r="E59" s="19">
        <f t="shared" si="6"/>
        <v>6.07118</v>
      </c>
      <c r="F59" s="19">
        <f t="shared" si="6"/>
        <v>5.7255099999999999</v>
      </c>
      <c r="G59" s="19">
        <f t="shared" si="6"/>
        <v>5.63089</v>
      </c>
      <c r="H59" s="19">
        <f t="shared" si="6"/>
        <v>5.5279499999999997</v>
      </c>
      <c r="I59" s="19">
        <f t="shared" si="6"/>
        <v>5.5017199999999997</v>
      </c>
      <c r="J59" s="19">
        <f t="shared" si="6"/>
        <v>5.3980600000000001</v>
      </c>
      <c r="K59" s="19">
        <f t="shared" si="7"/>
        <v>5.2745800000000003</v>
      </c>
      <c r="L59" s="19">
        <f t="shared" si="7"/>
        <v>5.0718199999999998</v>
      </c>
      <c r="M59" s="19">
        <f t="shared" si="7"/>
        <v>4.4486600000000003</v>
      </c>
      <c r="N59" s="19">
        <f t="shared" si="7"/>
        <v>3.4278</v>
      </c>
    </row>
    <row r="60" spans="1:19" ht="10.5" customHeight="1" x14ac:dyDescent="0.2">
      <c r="A60" s="17">
        <f t="shared" si="5"/>
        <v>4.9999999999994493E-4</v>
      </c>
      <c r="B60" s="32"/>
      <c r="C60" s="21">
        <f t="shared" si="8"/>
        <v>6</v>
      </c>
      <c r="D60" s="22">
        <f t="shared" si="6"/>
        <v>7.42814</v>
      </c>
      <c r="E60" s="22">
        <f t="shared" si="6"/>
        <v>6.0720999999999998</v>
      </c>
      <c r="F60" s="22">
        <f t="shared" si="6"/>
        <v>5.7263500000000001</v>
      </c>
      <c r="G60" s="22">
        <f t="shared" si="6"/>
        <v>5.63171</v>
      </c>
      <c r="H60" s="22">
        <f t="shared" si="6"/>
        <v>5.5287600000000001</v>
      </c>
      <c r="I60" s="22">
        <f t="shared" si="6"/>
        <v>5.5025199999999996</v>
      </c>
      <c r="J60" s="22">
        <f t="shared" si="6"/>
        <v>5.3988500000000004</v>
      </c>
      <c r="K60" s="22">
        <f t="shared" si="7"/>
        <v>5.2753500000000004</v>
      </c>
      <c r="L60" s="22">
        <f t="shared" si="7"/>
        <v>5.0725600000000002</v>
      </c>
      <c r="M60" s="22">
        <f t="shared" si="7"/>
        <v>4.4493</v>
      </c>
      <c r="N60" s="22">
        <f t="shared" si="7"/>
        <v>3.4283000000000001</v>
      </c>
    </row>
    <row r="61" spans="1:19" ht="10.5" customHeight="1" x14ac:dyDescent="0.2">
      <c r="A61" s="17">
        <f t="shared" si="5"/>
        <v>4.9999999999994493E-4</v>
      </c>
      <c r="B61" s="32"/>
      <c r="C61" s="20">
        <f t="shared" si="8"/>
        <v>7</v>
      </c>
      <c r="D61" s="19">
        <f t="shared" si="6"/>
        <v>7.4294599999999997</v>
      </c>
      <c r="E61" s="19">
        <f t="shared" si="6"/>
        <v>6.0730300000000002</v>
      </c>
      <c r="F61" s="19">
        <f t="shared" si="6"/>
        <v>5.7271799999999997</v>
      </c>
      <c r="G61" s="19">
        <f t="shared" si="6"/>
        <v>5.63253</v>
      </c>
      <c r="H61" s="19">
        <f t="shared" si="6"/>
        <v>5.52956</v>
      </c>
      <c r="I61" s="19">
        <f t="shared" si="6"/>
        <v>5.5033200000000004</v>
      </c>
      <c r="J61" s="19">
        <f t="shared" si="6"/>
        <v>5.3996399999999998</v>
      </c>
      <c r="K61" s="19">
        <f t="shared" si="7"/>
        <v>5.2761199999999997</v>
      </c>
      <c r="L61" s="19">
        <f t="shared" si="7"/>
        <v>5.0732999999999997</v>
      </c>
      <c r="M61" s="19">
        <f t="shared" si="7"/>
        <v>4.4499500000000003</v>
      </c>
      <c r="N61" s="19">
        <f t="shared" si="7"/>
        <v>3.4287999999999998</v>
      </c>
    </row>
    <row r="62" spans="1:19" ht="10.5" customHeight="1" x14ac:dyDescent="0.2">
      <c r="A62" s="17">
        <f t="shared" si="5"/>
        <v>4.9999999999994493E-4</v>
      </c>
      <c r="B62" s="32"/>
      <c r="C62" s="20">
        <f t="shared" si="8"/>
        <v>8</v>
      </c>
      <c r="D62" s="19">
        <f t="shared" si="6"/>
        <v>7.43079</v>
      </c>
      <c r="E62" s="19">
        <f t="shared" si="6"/>
        <v>6.07395</v>
      </c>
      <c r="F62" s="19">
        <f t="shared" si="6"/>
        <v>5.7280100000000003</v>
      </c>
      <c r="G62" s="19">
        <f t="shared" si="6"/>
        <v>5.6333500000000001</v>
      </c>
      <c r="H62" s="19">
        <f t="shared" si="6"/>
        <v>5.5303699999999996</v>
      </c>
      <c r="I62" s="19">
        <f t="shared" si="6"/>
        <v>5.5041200000000003</v>
      </c>
      <c r="J62" s="19">
        <f t="shared" si="6"/>
        <v>5.4004200000000004</v>
      </c>
      <c r="K62" s="19">
        <f t="shared" si="7"/>
        <v>5.2768899999999999</v>
      </c>
      <c r="L62" s="19">
        <f t="shared" si="7"/>
        <v>5.0740400000000001</v>
      </c>
      <c r="M62" s="19">
        <f t="shared" si="7"/>
        <v>4.4505999999999997</v>
      </c>
      <c r="N62" s="19">
        <f t="shared" si="7"/>
        <v>3.4293</v>
      </c>
    </row>
    <row r="63" spans="1:19" s="25" customFormat="1" ht="10.5" customHeight="1" x14ac:dyDescent="0.2">
      <c r="A63" s="17">
        <f t="shared" si="5"/>
        <v>4.9999999999994493E-4</v>
      </c>
      <c r="B63" s="35"/>
      <c r="C63" s="21">
        <f t="shared" si="8"/>
        <v>9</v>
      </c>
      <c r="D63" s="22">
        <f t="shared" si="6"/>
        <v>7.4321200000000003</v>
      </c>
      <c r="E63" s="22">
        <f t="shared" si="6"/>
        <v>6.0748800000000003</v>
      </c>
      <c r="F63" s="22">
        <f t="shared" si="6"/>
        <v>5.7288500000000004</v>
      </c>
      <c r="G63" s="22">
        <f t="shared" si="6"/>
        <v>5.6341700000000001</v>
      </c>
      <c r="H63" s="22">
        <f t="shared" si="6"/>
        <v>5.5311700000000004</v>
      </c>
      <c r="I63" s="22">
        <f t="shared" si="6"/>
        <v>5.5049200000000003</v>
      </c>
      <c r="J63" s="22">
        <f t="shared" si="6"/>
        <v>5.4012099999999998</v>
      </c>
      <c r="K63" s="22">
        <f t="shared" si="7"/>
        <v>5.2776500000000004</v>
      </c>
      <c r="L63" s="22">
        <f t="shared" si="7"/>
        <v>5.0747799999999996</v>
      </c>
      <c r="M63" s="22">
        <f t="shared" si="7"/>
        <v>4.4512499999999999</v>
      </c>
      <c r="N63" s="22">
        <f t="shared" si="7"/>
        <v>3.4297900000000001</v>
      </c>
    </row>
    <row r="64" spans="1:19" s="25" customFormat="1" ht="10.5" customHeight="1" x14ac:dyDescent="0.2">
      <c r="A64" s="17">
        <f t="shared" si="5"/>
        <v>4.9999999999994493E-4</v>
      </c>
      <c r="B64" s="35"/>
      <c r="C64" s="24">
        <f t="shared" si="8"/>
        <v>10</v>
      </c>
      <c r="D64" s="19">
        <f t="shared" si="6"/>
        <v>7.43344</v>
      </c>
      <c r="E64" s="19">
        <f t="shared" si="6"/>
        <v>6.0758000000000001</v>
      </c>
      <c r="F64" s="19">
        <f t="shared" si="6"/>
        <v>5.7296800000000001</v>
      </c>
      <c r="G64" s="19">
        <f t="shared" si="6"/>
        <v>5.6349900000000002</v>
      </c>
      <c r="H64" s="19">
        <f t="shared" si="6"/>
        <v>5.5319799999999999</v>
      </c>
      <c r="I64" s="19">
        <f t="shared" si="6"/>
        <v>5.5057299999999998</v>
      </c>
      <c r="J64" s="19">
        <f t="shared" si="6"/>
        <v>5.4019899999999996</v>
      </c>
      <c r="K64" s="19">
        <f t="shared" si="7"/>
        <v>5.2784199999999997</v>
      </c>
      <c r="L64" s="19">
        <f t="shared" si="7"/>
        <v>5.07552</v>
      </c>
      <c r="M64" s="19">
        <f t="shared" si="7"/>
        <v>4.4519000000000002</v>
      </c>
      <c r="N64" s="19">
        <f t="shared" si="7"/>
        <v>3.4302899999999998</v>
      </c>
    </row>
    <row r="65" spans="1:14" s="28" customFormat="1" ht="10.5" customHeight="1" x14ac:dyDescent="0.2">
      <c r="A65" s="29">
        <f t="shared" si="5"/>
        <v>4.9999999999994493E-4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7.4347700000000003</v>
      </c>
      <c r="E65" s="19">
        <f t="shared" si="9"/>
        <v>6.0767300000000004</v>
      </c>
      <c r="F65" s="19">
        <f t="shared" si="9"/>
        <v>5.7305200000000003</v>
      </c>
      <c r="G65" s="19">
        <f t="shared" si="9"/>
        <v>5.6358100000000002</v>
      </c>
      <c r="H65" s="19">
        <f t="shared" si="9"/>
        <v>5.5327799999999998</v>
      </c>
      <c r="I65" s="19">
        <f t="shared" si="9"/>
        <v>5.5065299999999997</v>
      </c>
      <c r="J65" s="19">
        <f t="shared" si="9"/>
        <v>5.4027799999999999</v>
      </c>
      <c r="K65" s="19">
        <f t="shared" si="7"/>
        <v>5.2791899999999998</v>
      </c>
      <c r="L65" s="19">
        <f t="shared" si="7"/>
        <v>5.0762600000000004</v>
      </c>
      <c r="M65" s="19">
        <f t="shared" si="7"/>
        <v>4.4525399999999999</v>
      </c>
      <c r="N65" s="19">
        <f t="shared" si="7"/>
        <v>3.43079</v>
      </c>
    </row>
    <row r="66" spans="1:14" s="28" customFormat="1" ht="10.5" customHeight="1" x14ac:dyDescent="0.2">
      <c r="A66" s="29">
        <f t="shared" si="5"/>
        <v>4.9999999999994493E-4</v>
      </c>
      <c r="B66" s="36"/>
      <c r="C66" s="21">
        <f t="shared" si="8"/>
        <v>12</v>
      </c>
      <c r="D66" s="22">
        <f t="shared" si="9"/>
        <v>7.4360999999999997</v>
      </c>
      <c r="E66" s="22">
        <f t="shared" si="9"/>
        <v>6.0776500000000002</v>
      </c>
      <c r="F66" s="22">
        <f t="shared" si="9"/>
        <v>5.7313499999999999</v>
      </c>
      <c r="G66" s="22">
        <f t="shared" si="9"/>
        <v>5.6366300000000003</v>
      </c>
      <c r="H66" s="22">
        <f t="shared" si="9"/>
        <v>5.5335900000000002</v>
      </c>
      <c r="I66" s="22">
        <f t="shared" si="9"/>
        <v>5.5073299999999996</v>
      </c>
      <c r="J66" s="22">
        <f t="shared" si="9"/>
        <v>5.4035700000000002</v>
      </c>
      <c r="K66" s="22">
        <f t="shared" si="7"/>
        <v>5.27996</v>
      </c>
      <c r="L66" s="22">
        <f t="shared" si="7"/>
        <v>5.077</v>
      </c>
      <c r="M66" s="22">
        <f t="shared" si="7"/>
        <v>4.4531900000000002</v>
      </c>
      <c r="N66" s="22">
        <f t="shared" si="7"/>
        <v>3.4312900000000002</v>
      </c>
    </row>
    <row r="67" spans="1:14" s="28" customFormat="1" ht="10.5" customHeight="1" x14ac:dyDescent="0.2">
      <c r="A67" s="29">
        <f t="shared" si="5"/>
        <v>4.9999999999994493E-4</v>
      </c>
      <c r="B67" s="36"/>
      <c r="C67" s="24">
        <f t="shared" si="8"/>
        <v>13</v>
      </c>
      <c r="D67" s="19">
        <f t="shared" si="9"/>
        <v>7.43743</v>
      </c>
      <c r="E67" s="19">
        <f t="shared" si="9"/>
        <v>6.07857</v>
      </c>
      <c r="F67" s="19">
        <f t="shared" si="9"/>
        <v>5.7321799999999996</v>
      </c>
      <c r="G67" s="19">
        <f t="shared" si="9"/>
        <v>5.6374500000000003</v>
      </c>
      <c r="H67" s="19">
        <f t="shared" si="9"/>
        <v>5.5343900000000001</v>
      </c>
      <c r="I67" s="19">
        <f t="shared" si="9"/>
        <v>5.5081300000000004</v>
      </c>
      <c r="J67" s="19">
        <f t="shared" si="9"/>
        <v>5.40435</v>
      </c>
      <c r="K67" s="19">
        <f t="shared" si="7"/>
        <v>5.2807300000000001</v>
      </c>
      <c r="L67" s="19">
        <f t="shared" si="7"/>
        <v>5.0777299999999999</v>
      </c>
      <c r="M67" s="19">
        <f t="shared" si="7"/>
        <v>4.4538399999999996</v>
      </c>
      <c r="N67" s="19">
        <f t="shared" si="7"/>
        <v>3.4317899999999999</v>
      </c>
    </row>
    <row r="68" spans="1:14" s="28" customFormat="1" ht="10.5" customHeight="1" x14ac:dyDescent="0.2">
      <c r="A68" s="30">
        <f t="shared" si="5"/>
        <v>4.9999999999994493E-4</v>
      </c>
      <c r="B68" s="36"/>
      <c r="C68" s="24">
        <f t="shared" si="8"/>
        <v>14</v>
      </c>
      <c r="D68" s="19">
        <f t="shared" si="9"/>
        <v>7.4387499999999998</v>
      </c>
      <c r="E68" s="19">
        <f t="shared" si="9"/>
        <v>6.0795000000000003</v>
      </c>
      <c r="F68" s="19">
        <f t="shared" si="9"/>
        <v>5.7330199999999998</v>
      </c>
      <c r="G68" s="19">
        <f t="shared" si="9"/>
        <v>5.6382700000000003</v>
      </c>
      <c r="H68" s="19">
        <f t="shared" si="9"/>
        <v>5.5351999999999997</v>
      </c>
      <c r="I68" s="19">
        <f t="shared" si="9"/>
        <v>5.5089300000000003</v>
      </c>
      <c r="J68" s="19">
        <f t="shared" si="9"/>
        <v>5.4051400000000003</v>
      </c>
      <c r="K68" s="19">
        <f t="shared" si="7"/>
        <v>5.2815000000000003</v>
      </c>
      <c r="L68" s="19">
        <f t="shared" si="7"/>
        <v>5.0784700000000003</v>
      </c>
      <c r="M68" s="19">
        <f t="shared" si="7"/>
        <v>4.4544899999999998</v>
      </c>
      <c r="N68" s="19">
        <f t="shared" si="7"/>
        <v>3.4322900000000001</v>
      </c>
    </row>
    <row r="69" spans="1:14" s="28" customFormat="1" ht="10.5" customHeight="1" x14ac:dyDescent="0.2">
      <c r="A69" s="30">
        <f t="shared" si="5"/>
        <v>4.9999999999994493E-4</v>
      </c>
      <c r="B69" s="36"/>
      <c r="C69" s="21">
        <f t="shared" si="8"/>
        <v>15</v>
      </c>
      <c r="D69" s="22">
        <f t="shared" si="9"/>
        <v>7.44008</v>
      </c>
      <c r="E69" s="22">
        <f t="shared" si="9"/>
        <v>6.0804299999999998</v>
      </c>
      <c r="F69" s="22">
        <f t="shared" si="9"/>
        <v>5.7338500000000003</v>
      </c>
      <c r="G69" s="22">
        <f t="shared" si="9"/>
        <v>5.6390900000000004</v>
      </c>
      <c r="H69" s="22">
        <f t="shared" si="9"/>
        <v>5.5360100000000001</v>
      </c>
      <c r="I69" s="22">
        <f t="shared" si="9"/>
        <v>5.5097300000000002</v>
      </c>
      <c r="J69" s="22">
        <f t="shared" si="9"/>
        <v>5.4059299999999997</v>
      </c>
      <c r="K69" s="22">
        <f t="shared" si="7"/>
        <v>5.2822699999999996</v>
      </c>
      <c r="L69" s="22">
        <f t="shared" si="7"/>
        <v>5.0792099999999998</v>
      </c>
      <c r="M69" s="22">
        <f t="shared" si="7"/>
        <v>4.4551400000000001</v>
      </c>
      <c r="N69" s="22">
        <f t="shared" si="7"/>
        <v>3.4327899999999998</v>
      </c>
    </row>
    <row r="70" spans="1:14" s="28" customFormat="1" ht="10.5" customHeight="1" x14ac:dyDescent="0.2">
      <c r="A70" s="30">
        <f t="shared" si="5"/>
        <v>4.9999999999994493E-4</v>
      </c>
      <c r="B70" s="36"/>
      <c r="C70" s="24">
        <f>C69+1</f>
        <v>16</v>
      </c>
      <c r="D70" s="19">
        <f t="shared" si="9"/>
        <v>7.4414100000000003</v>
      </c>
      <c r="E70" s="19">
        <f t="shared" si="9"/>
        <v>6.0813499999999996</v>
      </c>
      <c r="F70" s="19">
        <f t="shared" si="9"/>
        <v>5.7346899999999996</v>
      </c>
      <c r="G70" s="19">
        <f t="shared" si="9"/>
        <v>5.6399100000000004</v>
      </c>
      <c r="H70" s="19">
        <f t="shared" si="9"/>
        <v>5.53681</v>
      </c>
      <c r="I70" s="19">
        <f t="shared" si="9"/>
        <v>5.5105399999999998</v>
      </c>
      <c r="J70" s="19">
        <f t="shared" si="9"/>
        <v>5.40672</v>
      </c>
      <c r="K70" s="19">
        <f t="shared" si="7"/>
        <v>5.2830300000000001</v>
      </c>
      <c r="L70" s="19">
        <f t="shared" si="7"/>
        <v>5.0799500000000002</v>
      </c>
      <c r="M70" s="19">
        <f t="shared" si="7"/>
        <v>4.4557900000000004</v>
      </c>
      <c r="N70" s="19">
        <f t="shared" si="7"/>
        <v>3.43329</v>
      </c>
    </row>
    <row r="71" spans="1:14" s="28" customFormat="1" ht="10.5" customHeight="1" x14ac:dyDescent="0.2">
      <c r="A71" s="30">
        <f t="shared" si="5"/>
        <v>4.9999999999994493E-4</v>
      </c>
      <c r="B71" s="36"/>
      <c r="C71" s="24">
        <f t="shared" si="8"/>
        <v>17</v>
      </c>
      <c r="D71" s="19">
        <f t="shared" si="9"/>
        <v>7.4427399999999997</v>
      </c>
      <c r="E71" s="19">
        <f t="shared" si="9"/>
        <v>6.0822799999999999</v>
      </c>
      <c r="F71" s="19">
        <f t="shared" si="9"/>
        <v>5.7355200000000002</v>
      </c>
      <c r="G71" s="19">
        <f t="shared" si="9"/>
        <v>5.6407400000000001</v>
      </c>
      <c r="H71" s="19">
        <f t="shared" si="9"/>
        <v>5.5376200000000004</v>
      </c>
      <c r="I71" s="19">
        <f t="shared" si="9"/>
        <v>5.5113399999999997</v>
      </c>
      <c r="J71" s="19">
        <f t="shared" si="9"/>
        <v>5.4074999999999998</v>
      </c>
      <c r="K71" s="19">
        <f t="shared" si="7"/>
        <v>5.2838000000000003</v>
      </c>
      <c r="L71" s="19">
        <f t="shared" si="7"/>
        <v>5.0806899999999997</v>
      </c>
      <c r="M71" s="19">
        <f t="shared" si="7"/>
        <v>4.4564300000000001</v>
      </c>
      <c r="N71" s="19">
        <f t="shared" si="7"/>
        <v>3.4337900000000001</v>
      </c>
    </row>
    <row r="72" spans="1:14" s="28" customFormat="1" ht="10.5" customHeight="1" x14ac:dyDescent="0.2">
      <c r="A72" s="30">
        <f t="shared" si="5"/>
        <v>4.9999999999994493E-4</v>
      </c>
      <c r="B72" s="36"/>
      <c r="C72" s="21">
        <f t="shared" si="8"/>
        <v>18</v>
      </c>
      <c r="D72" s="22">
        <f t="shared" si="9"/>
        <v>7.44407</v>
      </c>
      <c r="E72" s="22">
        <f t="shared" si="9"/>
        <v>6.0831999999999997</v>
      </c>
      <c r="F72" s="22">
        <f t="shared" si="9"/>
        <v>5.7363600000000003</v>
      </c>
      <c r="G72" s="22">
        <f t="shared" si="9"/>
        <v>5.6415600000000001</v>
      </c>
      <c r="H72" s="22">
        <f t="shared" si="9"/>
        <v>5.5384200000000003</v>
      </c>
      <c r="I72" s="22">
        <f t="shared" si="9"/>
        <v>5.5121399999999996</v>
      </c>
      <c r="J72" s="22">
        <f t="shared" si="9"/>
        <v>5.40829</v>
      </c>
      <c r="K72" s="22">
        <f t="shared" si="7"/>
        <v>5.2845700000000004</v>
      </c>
      <c r="L72" s="22">
        <f t="shared" si="7"/>
        <v>5.0814300000000001</v>
      </c>
      <c r="M72" s="22">
        <f t="shared" si="7"/>
        <v>4.4570800000000004</v>
      </c>
      <c r="N72" s="22">
        <f t="shared" si="7"/>
        <v>3.4342899999999998</v>
      </c>
    </row>
    <row r="73" spans="1:14" s="28" customFormat="1" ht="10.5" customHeight="1" x14ac:dyDescent="0.2">
      <c r="A73" s="30">
        <f t="shared" si="5"/>
        <v>4.9999999999994493E-4</v>
      </c>
      <c r="B73" s="36"/>
      <c r="C73" s="24">
        <f t="shared" si="8"/>
        <v>19</v>
      </c>
      <c r="D73" s="19">
        <f t="shared" si="9"/>
        <v>7.4454000000000002</v>
      </c>
      <c r="E73" s="19">
        <f t="shared" si="9"/>
        <v>6.08413</v>
      </c>
      <c r="F73" s="19">
        <f t="shared" si="9"/>
        <v>5.73719</v>
      </c>
      <c r="G73" s="19">
        <f t="shared" si="9"/>
        <v>5.6423800000000002</v>
      </c>
      <c r="H73" s="19">
        <f t="shared" si="9"/>
        <v>5.5392299999999999</v>
      </c>
      <c r="I73" s="19">
        <f t="shared" si="9"/>
        <v>5.5129400000000004</v>
      </c>
      <c r="J73" s="19">
        <f t="shared" si="9"/>
        <v>5.4090800000000003</v>
      </c>
      <c r="K73" s="19">
        <f t="shared" si="7"/>
        <v>5.2853399999999997</v>
      </c>
      <c r="L73" s="19">
        <f t="shared" si="7"/>
        <v>5.0821699999999996</v>
      </c>
      <c r="M73" s="19">
        <f t="shared" si="7"/>
        <v>4.4577299999999997</v>
      </c>
      <c r="N73" s="19">
        <f t="shared" si="7"/>
        <v>3.43479</v>
      </c>
    </row>
    <row r="74" spans="1:14" s="28" customFormat="1" ht="10.5" customHeight="1" x14ac:dyDescent="0.2">
      <c r="A74" s="30">
        <f t="shared" si="5"/>
        <v>4.9999999999994493E-4</v>
      </c>
      <c r="B74" s="36"/>
      <c r="C74" s="24">
        <f t="shared" si="8"/>
        <v>20</v>
      </c>
      <c r="D74" s="19">
        <f t="shared" si="9"/>
        <v>7.4467299999999996</v>
      </c>
      <c r="E74" s="19">
        <f t="shared" si="9"/>
        <v>6.0850499999999998</v>
      </c>
      <c r="F74" s="19">
        <f t="shared" si="9"/>
        <v>5.7380300000000002</v>
      </c>
      <c r="G74" s="19">
        <f t="shared" si="9"/>
        <v>5.6432000000000002</v>
      </c>
      <c r="H74" s="19">
        <f t="shared" si="9"/>
        <v>5.5400400000000003</v>
      </c>
      <c r="I74" s="19">
        <f t="shared" si="9"/>
        <v>5.5137499999999999</v>
      </c>
      <c r="J74" s="19">
        <f t="shared" si="9"/>
        <v>5.4098600000000001</v>
      </c>
      <c r="K74" s="19">
        <f t="shared" si="7"/>
        <v>5.2861099999999999</v>
      </c>
      <c r="L74" s="19">
        <f t="shared" si="7"/>
        <v>5.08291</v>
      </c>
      <c r="M74" s="19">
        <f t="shared" si="7"/>
        <v>4.45838</v>
      </c>
      <c r="N74" s="19">
        <f t="shared" si="7"/>
        <v>3.4352900000000002</v>
      </c>
    </row>
    <row r="75" spans="1:14" s="28" customFormat="1" ht="10.5" customHeight="1" x14ac:dyDescent="0.2">
      <c r="A75" s="30">
        <f t="shared" si="5"/>
        <v>4.9999999999994493E-4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7.4480599999999999</v>
      </c>
      <c r="E75" s="22">
        <f t="shared" si="10"/>
        <v>6.0859800000000002</v>
      </c>
      <c r="F75" s="22">
        <f t="shared" si="10"/>
        <v>5.7388599999999999</v>
      </c>
      <c r="G75" s="22">
        <f t="shared" si="10"/>
        <v>5.6440200000000003</v>
      </c>
      <c r="H75" s="22">
        <f t="shared" si="10"/>
        <v>5.5408400000000002</v>
      </c>
      <c r="I75" s="22">
        <f t="shared" si="10"/>
        <v>5.5145499999999998</v>
      </c>
      <c r="J75" s="22">
        <f t="shared" si="10"/>
        <v>5.4106500000000004</v>
      </c>
      <c r="K75" s="22">
        <f t="shared" si="7"/>
        <v>5.28688</v>
      </c>
      <c r="L75" s="22">
        <f t="shared" si="7"/>
        <v>5.0836499999999996</v>
      </c>
      <c r="M75" s="22">
        <f t="shared" si="7"/>
        <v>4.4590300000000003</v>
      </c>
      <c r="N75" s="22">
        <f t="shared" si="7"/>
        <v>3.4357899999999999</v>
      </c>
    </row>
    <row r="76" spans="1:14" s="28" customFormat="1" ht="10.5" customHeight="1" x14ac:dyDescent="0.2">
      <c r="A76" s="30">
        <f t="shared" si="5"/>
        <v>4.9999999999994493E-4</v>
      </c>
      <c r="B76" s="36"/>
      <c r="C76" s="24">
        <f t="shared" si="8"/>
        <v>22</v>
      </c>
      <c r="D76" s="19">
        <f t="shared" si="10"/>
        <v>7.4493900000000002</v>
      </c>
      <c r="E76" s="19">
        <f t="shared" si="10"/>
        <v>6.0869099999999996</v>
      </c>
      <c r="F76" s="19">
        <f t="shared" si="10"/>
        <v>5.7397</v>
      </c>
      <c r="G76" s="19">
        <f t="shared" si="10"/>
        <v>5.6448400000000003</v>
      </c>
      <c r="H76" s="19">
        <f t="shared" si="10"/>
        <v>5.5416499999999997</v>
      </c>
      <c r="I76" s="19">
        <f t="shared" si="10"/>
        <v>5.5153499999999998</v>
      </c>
      <c r="J76" s="19">
        <f t="shared" si="10"/>
        <v>5.4114399999999998</v>
      </c>
      <c r="K76" s="19">
        <f t="shared" si="7"/>
        <v>5.2876500000000002</v>
      </c>
      <c r="L76" s="19">
        <f t="shared" si="7"/>
        <v>5.08439</v>
      </c>
      <c r="M76" s="19">
        <f t="shared" si="7"/>
        <v>4.4596799999999996</v>
      </c>
      <c r="N76" s="19">
        <f t="shared" si="7"/>
        <v>3.4362900000000001</v>
      </c>
    </row>
    <row r="77" spans="1:14" s="28" customFormat="1" ht="10.5" customHeight="1" x14ac:dyDescent="0.2">
      <c r="A77" s="30">
        <f t="shared" si="5"/>
        <v>4.9999999999994493E-4</v>
      </c>
      <c r="B77" s="36"/>
      <c r="C77" s="24">
        <f t="shared" si="8"/>
        <v>23</v>
      </c>
      <c r="D77" s="19">
        <f t="shared" si="10"/>
        <v>7.4507199999999996</v>
      </c>
      <c r="E77" s="19">
        <f t="shared" si="10"/>
        <v>6.0878300000000003</v>
      </c>
      <c r="F77" s="19">
        <f t="shared" si="10"/>
        <v>5.7405299999999997</v>
      </c>
      <c r="G77" s="19">
        <f t="shared" si="10"/>
        <v>5.6456600000000003</v>
      </c>
      <c r="H77" s="19">
        <f t="shared" si="10"/>
        <v>5.5424600000000002</v>
      </c>
      <c r="I77" s="19">
        <f t="shared" si="10"/>
        <v>5.5161499999999997</v>
      </c>
      <c r="J77" s="19">
        <f t="shared" si="10"/>
        <v>5.4122300000000001</v>
      </c>
      <c r="K77" s="19">
        <f t="shared" si="7"/>
        <v>5.2884200000000003</v>
      </c>
      <c r="L77" s="19">
        <f t="shared" si="7"/>
        <v>5.0851300000000004</v>
      </c>
      <c r="M77" s="19">
        <f t="shared" si="7"/>
        <v>4.4603299999999999</v>
      </c>
      <c r="N77" s="19">
        <f t="shared" si="7"/>
        <v>3.4367899999999998</v>
      </c>
    </row>
    <row r="78" spans="1:14" s="28" customFormat="1" ht="10.5" customHeight="1" x14ac:dyDescent="0.2">
      <c r="A78" s="30">
        <f t="shared" si="5"/>
        <v>4.9999999999994493E-4</v>
      </c>
      <c r="B78" s="36"/>
      <c r="C78" s="21">
        <f t="shared" si="8"/>
        <v>24</v>
      </c>
      <c r="D78" s="22">
        <f t="shared" si="10"/>
        <v>7.4520499999999998</v>
      </c>
      <c r="E78" s="22">
        <f t="shared" si="10"/>
        <v>6.0887599999999997</v>
      </c>
      <c r="F78" s="22">
        <f t="shared" si="10"/>
        <v>5.7413699999999999</v>
      </c>
      <c r="G78" s="22">
        <f t="shared" si="10"/>
        <v>5.64649</v>
      </c>
      <c r="H78" s="22">
        <f t="shared" si="10"/>
        <v>5.5432600000000001</v>
      </c>
      <c r="I78" s="22">
        <f t="shared" si="10"/>
        <v>5.5169600000000001</v>
      </c>
      <c r="J78" s="22">
        <f t="shared" si="10"/>
        <v>5.4130200000000004</v>
      </c>
      <c r="K78" s="22">
        <f t="shared" si="7"/>
        <v>5.2891899999999996</v>
      </c>
      <c r="L78" s="22">
        <f t="shared" si="7"/>
        <v>5.0858699999999999</v>
      </c>
      <c r="M78" s="22">
        <f t="shared" si="7"/>
        <v>4.4609800000000002</v>
      </c>
      <c r="N78" s="22">
        <f t="shared" si="7"/>
        <v>3.43729</v>
      </c>
    </row>
    <row r="79" spans="1:14" s="28" customFormat="1" ht="10.5" customHeight="1" x14ac:dyDescent="0.2">
      <c r="A79" s="30">
        <f t="shared" si="5"/>
        <v>5.0000000000000001E-4</v>
      </c>
      <c r="B79" s="36"/>
      <c r="C79" s="24">
        <f t="shared" si="8"/>
        <v>25</v>
      </c>
      <c r="D79" s="19">
        <f t="shared" si="10"/>
        <v>7.4533800000000001</v>
      </c>
      <c r="E79" s="19">
        <f t="shared" si="10"/>
        <v>6.08969</v>
      </c>
      <c r="F79" s="19">
        <f t="shared" si="10"/>
        <v>5.74221</v>
      </c>
      <c r="G79" s="19">
        <f t="shared" si="10"/>
        <v>5.6473100000000001</v>
      </c>
      <c r="H79" s="19">
        <f t="shared" si="10"/>
        <v>5.5440699999999996</v>
      </c>
      <c r="I79" s="19">
        <f t="shared" si="10"/>
        <v>5.51776</v>
      </c>
      <c r="J79" s="19">
        <f t="shared" si="10"/>
        <v>5.4138000000000002</v>
      </c>
      <c r="K79" s="19">
        <f t="shared" si="7"/>
        <v>5.2899599999999998</v>
      </c>
      <c r="L79" s="19">
        <f t="shared" si="7"/>
        <v>5.0866100000000003</v>
      </c>
      <c r="M79" s="19">
        <f t="shared" si="7"/>
        <v>4.4616300000000004</v>
      </c>
      <c r="N79" s="19">
        <f t="shared" si="7"/>
        <v>3.4377900000000001</v>
      </c>
    </row>
    <row r="80" spans="1:14" s="28" customFormat="1" ht="10.5" customHeight="1" x14ac:dyDescent="0.2">
      <c r="A80" s="30">
        <f t="shared" si="5"/>
        <v>5.0000000000000001E-4</v>
      </c>
      <c r="B80" s="36"/>
      <c r="C80" s="24">
        <f t="shared" si="8"/>
        <v>26</v>
      </c>
      <c r="D80" s="19">
        <f t="shared" si="10"/>
        <v>7.4547100000000004</v>
      </c>
      <c r="E80" s="19">
        <f t="shared" si="10"/>
        <v>6.0906099999999999</v>
      </c>
      <c r="F80" s="19">
        <f t="shared" si="10"/>
        <v>5.7430399999999997</v>
      </c>
      <c r="G80" s="19">
        <f t="shared" si="10"/>
        <v>5.6481300000000001</v>
      </c>
      <c r="H80" s="19">
        <f t="shared" si="10"/>
        <v>5.54488</v>
      </c>
      <c r="I80" s="19">
        <f t="shared" si="10"/>
        <v>5.5185599999999999</v>
      </c>
      <c r="J80" s="19">
        <f t="shared" si="10"/>
        <v>5.4145899999999996</v>
      </c>
      <c r="K80" s="19">
        <f t="shared" si="7"/>
        <v>5.2907299999999999</v>
      </c>
      <c r="L80" s="19">
        <f t="shared" si="7"/>
        <v>5.0873499999999998</v>
      </c>
      <c r="M80" s="19">
        <f t="shared" si="7"/>
        <v>4.4622799999999998</v>
      </c>
      <c r="N80" s="19">
        <f t="shared" si="7"/>
        <v>3.4382899999999998</v>
      </c>
    </row>
    <row r="81" spans="1:14" s="28" customFormat="1" ht="10.5" customHeight="1" x14ac:dyDescent="0.2">
      <c r="A81" s="30">
        <f t="shared" si="5"/>
        <v>5.0000000000000001E-4</v>
      </c>
      <c r="B81" s="36"/>
      <c r="C81" s="21">
        <f t="shared" si="8"/>
        <v>27</v>
      </c>
      <c r="D81" s="22">
        <f t="shared" si="10"/>
        <v>7.4560399999999998</v>
      </c>
      <c r="E81" s="22">
        <f t="shared" si="10"/>
        <v>6.0915400000000002</v>
      </c>
      <c r="F81" s="22">
        <f t="shared" si="10"/>
        <v>5.7438799999999999</v>
      </c>
      <c r="G81" s="22">
        <f t="shared" si="10"/>
        <v>5.6489500000000001</v>
      </c>
      <c r="H81" s="22">
        <f t="shared" si="10"/>
        <v>5.5456899999999996</v>
      </c>
      <c r="I81" s="22">
        <f t="shared" si="10"/>
        <v>5.5193700000000003</v>
      </c>
      <c r="J81" s="22">
        <f t="shared" si="10"/>
        <v>5.4153799999999999</v>
      </c>
      <c r="K81" s="22">
        <f t="shared" si="7"/>
        <v>5.2915000000000001</v>
      </c>
      <c r="L81" s="22">
        <f t="shared" si="7"/>
        <v>5.0880900000000002</v>
      </c>
      <c r="M81" s="22">
        <f t="shared" si="7"/>
        <v>4.4629300000000001</v>
      </c>
      <c r="N81" s="22">
        <f t="shared" si="7"/>
        <v>3.43879</v>
      </c>
    </row>
    <row r="82" spans="1:14" s="28" customFormat="1" ht="10.5" customHeight="1" x14ac:dyDescent="0.2">
      <c r="A82" s="30">
        <f t="shared" si="5"/>
        <v>5.0000000000000001E-4</v>
      </c>
      <c r="B82" s="36"/>
      <c r="C82" s="24">
        <f t="shared" si="8"/>
        <v>28</v>
      </c>
      <c r="D82" s="19">
        <f t="shared" si="10"/>
        <v>7.4573700000000001</v>
      </c>
      <c r="E82" s="19">
        <f t="shared" si="10"/>
        <v>6.0924699999999996</v>
      </c>
      <c r="F82" s="19">
        <f t="shared" si="10"/>
        <v>5.7447100000000004</v>
      </c>
      <c r="G82" s="19">
        <f t="shared" si="10"/>
        <v>5.6497700000000002</v>
      </c>
      <c r="H82" s="19">
        <f t="shared" si="10"/>
        <v>5.5464900000000004</v>
      </c>
      <c r="I82" s="19">
        <f t="shared" si="10"/>
        <v>5.5201700000000002</v>
      </c>
      <c r="J82" s="19">
        <f t="shared" si="10"/>
        <v>5.4161700000000002</v>
      </c>
      <c r="K82" s="19">
        <f t="shared" si="7"/>
        <v>5.2922700000000003</v>
      </c>
      <c r="L82" s="19">
        <f t="shared" si="7"/>
        <v>5.0888299999999997</v>
      </c>
      <c r="M82" s="19">
        <f t="shared" si="7"/>
        <v>4.4635800000000003</v>
      </c>
      <c r="N82" s="19">
        <f t="shared" si="7"/>
        <v>3.4392900000000002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janúar 2013</vt:lpstr>
      <vt:lpstr>Dags_visit_naest</vt:lpstr>
      <vt:lpstr>LVT</vt:lpstr>
      <vt:lpstr>NVT</vt:lpstr>
      <vt:lpstr>'Verð janúar 2013'!Print_Area</vt:lpstr>
      <vt:lpstr>'Verð janúar 2013'!Print_Titles</vt:lpstr>
      <vt:lpstr>Verdb_raun</vt:lpstr>
      <vt:lpstr>verdbspa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2012-12-28T16:03:14Z</dcterms:created>
  <dcterms:modified xsi:type="dcterms:W3CDTF">2012-12-28T16:05:50Z</dcterms:modified>
</cp:coreProperties>
</file>