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295" windowHeight="7680"/>
  </bookViews>
  <sheets>
    <sheet name="Verð desember 2011" sheetId="1" r:id="rId1"/>
  </sheets>
  <externalReferences>
    <externalReference r:id="rId2"/>
  </externalReferences>
  <definedNames>
    <definedName name="Dags_visit_naest">'Verð desember 2011'!$A$14</definedName>
    <definedName name="LVT">'Verð desember 2011'!$C$9</definedName>
    <definedName name="NVT">'Verð desember 2011'!$C$10</definedName>
    <definedName name="NvtNæstaMánaðar">[1]Forsendur!$D$4</definedName>
    <definedName name="NvtÞessaMánaðar">[1]Forsendur!$C$4</definedName>
    <definedName name="_xlnm.Print_Area" localSheetId="0">'Verð desember 2011'!$B$7:$N$44,'Verð desember 2011'!$B$46:$N$82</definedName>
    <definedName name="_xlnm.Print_Titles" localSheetId="0">'Verð desember 2011'!$1:$5</definedName>
    <definedName name="Verdb_raun">'Verð desember 2011'!$C$14</definedName>
    <definedName name="verdbspa">'Verð desember 2011'!$C$13</definedName>
    <definedName name="VerðBólgaMánaðarins">[1]Forsendur!$D$6</definedName>
  </definedNames>
  <calcPr calcId="125725"/>
</workbook>
</file>

<file path=xl/calcChain.xml><?xml version="1.0" encoding="utf-8"?>
<calcChain xmlns="http://schemas.openxmlformats.org/spreadsheetml/2006/main">
  <c r="C57" i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56"/>
  <c r="B55"/>
  <c r="C52"/>
  <c r="C49"/>
  <c r="C48"/>
  <c r="C17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14"/>
  <c r="C53" s="1"/>
  <c r="A14"/>
  <c r="A40" s="1"/>
  <c r="C13"/>
  <c r="C10"/>
  <c r="C9"/>
  <c r="L4"/>
  <c r="J4"/>
  <c r="D4"/>
  <c r="J3"/>
  <c r="F3"/>
  <c r="L2"/>
  <c r="I1"/>
  <c r="H1"/>
  <c r="A18" l="1"/>
  <c r="D18" s="1"/>
  <c r="F18"/>
  <c r="J18"/>
  <c r="N18"/>
  <c r="A20"/>
  <c r="D20" s="1"/>
  <c r="J20"/>
  <c r="A22"/>
  <c r="D22" s="1"/>
  <c r="J22"/>
  <c r="A24"/>
  <c r="D24" s="1"/>
  <c r="J24"/>
  <c r="A26"/>
  <c r="D26" s="1"/>
  <c r="J26"/>
  <c r="A28"/>
  <c r="D28" s="1"/>
  <c r="J28"/>
  <c r="A30"/>
  <c r="D30" s="1"/>
  <c r="A32"/>
  <c r="D32" s="1"/>
  <c r="J32"/>
  <c r="A36"/>
  <c r="F36" s="1"/>
  <c r="J36"/>
  <c r="F40"/>
  <c r="J40"/>
  <c r="N40"/>
  <c r="A81"/>
  <c r="N81" s="1"/>
  <c r="A79"/>
  <c r="N79" s="1"/>
  <c r="A77"/>
  <c r="N77" s="1"/>
  <c r="A75"/>
  <c r="N75" s="1"/>
  <c r="A73"/>
  <c r="N73" s="1"/>
  <c r="A71"/>
  <c r="N71" s="1"/>
  <c r="A69"/>
  <c r="N69" s="1"/>
  <c r="A67"/>
  <c r="N67" s="1"/>
  <c r="A65"/>
  <c r="N65" s="1"/>
  <c r="A63"/>
  <c r="N63" s="1"/>
  <c r="A61"/>
  <c r="N61" s="1"/>
  <c r="A59"/>
  <c r="N59" s="1"/>
  <c r="A57"/>
  <c r="N57" s="1"/>
  <c r="A55"/>
  <c r="N55" s="1"/>
  <c r="A43"/>
  <c r="G43" s="1"/>
  <c r="A41"/>
  <c r="E41" s="1"/>
  <c r="A39"/>
  <c r="K39" s="1"/>
  <c r="A37"/>
  <c r="I37" s="1"/>
  <c r="A35"/>
  <c r="K35" s="1"/>
  <c r="A33"/>
  <c r="I33" s="1"/>
  <c r="A82"/>
  <c r="M82" s="1"/>
  <c r="A80"/>
  <c r="M80" s="1"/>
  <c r="A78"/>
  <c r="M78" s="1"/>
  <c r="A76"/>
  <c r="M76" s="1"/>
  <c r="A74"/>
  <c r="M74" s="1"/>
  <c r="A72"/>
  <c r="M72" s="1"/>
  <c r="A70"/>
  <c r="M70" s="1"/>
  <c r="A68"/>
  <c r="M68" s="1"/>
  <c r="A66"/>
  <c r="M66" s="1"/>
  <c r="A64"/>
  <c r="M64" s="1"/>
  <c r="A62"/>
  <c r="M62" s="1"/>
  <c r="A60"/>
  <c r="M60" s="1"/>
  <c r="A58"/>
  <c r="M58" s="1"/>
  <c r="A56"/>
  <c r="M56" s="1"/>
  <c r="I82"/>
  <c r="E82"/>
  <c r="H81"/>
  <c r="D81"/>
  <c r="G80"/>
  <c r="E78"/>
  <c r="I76"/>
  <c r="E76"/>
  <c r="H75"/>
  <c r="D75"/>
  <c r="I74"/>
  <c r="E74"/>
  <c r="J73"/>
  <c r="H73"/>
  <c r="F73"/>
  <c r="D73"/>
  <c r="F71"/>
  <c r="I70"/>
  <c r="H69"/>
  <c r="G68"/>
  <c r="J67"/>
  <c r="F67"/>
  <c r="I66"/>
  <c r="G66"/>
  <c r="E66"/>
  <c r="J65"/>
  <c r="H65"/>
  <c r="F65"/>
  <c r="D65"/>
  <c r="F63"/>
  <c r="I62"/>
  <c r="H61"/>
  <c r="G60"/>
  <c r="J59"/>
  <c r="F59"/>
  <c r="I58"/>
  <c r="G58"/>
  <c r="E58"/>
  <c r="J57"/>
  <c r="H57"/>
  <c r="F57"/>
  <c r="D57"/>
  <c r="F55"/>
  <c r="N43"/>
  <c r="F43"/>
  <c r="N41"/>
  <c r="J41"/>
  <c r="F41"/>
  <c r="M40"/>
  <c r="K40"/>
  <c r="I40"/>
  <c r="G40"/>
  <c r="E40"/>
  <c r="N39"/>
  <c r="L39"/>
  <c r="J39"/>
  <c r="H39"/>
  <c r="F39"/>
  <c r="D39"/>
  <c r="L37"/>
  <c r="M36"/>
  <c r="K36"/>
  <c r="I36"/>
  <c r="G36"/>
  <c r="E36"/>
  <c r="N35"/>
  <c r="F35"/>
  <c r="N33"/>
  <c r="J33"/>
  <c r="F33"/>
  <c r="M32"/>
  <c r="J82"/>
  <c r="H82"/>
  <c r="F82"/>
  <c r="D82"/>
  <c r="I81"/>
  <c r="G81"/>
  <c r="E81"/>
  <c r="H80"/>
  <c r="D80"/>
  <c r="G79"/>
  <c r="J78"/>
  <c r="D78"/>
  <c r="I77"/>
  <c r="H76"/>
  <c r="D76"/>
  <c r="G75"/>
  <c r="J74"/>
  <c r="H74"/>
  <c r="F74"/>
  <c r="D74"/>
  <c r="I73"/>
  <c r="G73"/>
  <c r="E73"/>
  <c r="H72"/>
  <c r="D72"/>
  <c r="G71"/>
  <c r="J70"/>
  <c r="D70"/>
  <c r="I69"/>
  <c r="H68"/>
  <c r="D68"/>
  <c r="G67"/>
  <c r="J66"/>
  <c r="H66"/>
  <c r="F66"/>
  <c r="D66"/>
  <c r="I65"/>
  <c r="G65"/>
  <c r="E65"/>
  <c r="H64"/>
  <c r="D64"/>
  <c r="G63"/>
  <c r="J62"/>
  <c r="D62"/>
  <c r="I61"/>
  <c r="H60"/>
  <c r="D60"/>
  <c r="G59"/>
  <c r="J58"/>
  <c r="H58"/>
  <c r="F58"/>
  <c r="D58"/>
  <c r="I57"/>
  <c r="G57"/>
  <c r="E57"/>
  <c r="H56"/>
  <c r="D56"/>
  <c r="G55"/>
  <c r="B14"/>
  <c r="B53" s="1"/>
  <c r="A16"/>
  <c r="D16" s="1"/>
  <c r="K16"/>
  <c r="A17"/>
  <c r="E17" s="1"/>
  <c r="E18"/>
  <c r="G18"/>
  <c r="I18"/>
  <c r="K18"/>
  <c r="M18"/>
  <c r="A19"/>
  <c r="E19" s="1"/>
  <c r="G20"/>
  <c r="K20"/>
  <c r="A21"/>
  <c r="E21" s="1"/>
  <c r="E22"/>
  <c r="I22"/>
  <c r="M22"/>
  <c r="A23"/>
  <c r="E23" s="1"/>
  <c r="F23"/>
  <c r="J23"/>
  <c r="N23"/>
  <c r="G24"/>
  <c r="K24"/>
  <c r="A25"/>
  <c r="E25" s="1"/>
  <c r="E26"/>
  <c r="I26"/>
  <c r="M26"/>
  <c r="A27"/>
  <c r="E27" s="1"/>
  <c r="J27"/>
  <c r="N27"/>
  <c r="G28"/>
  <c r="K28"/>
  <c r="A29"/>
  <c r="E29" s="1"/>
  <c r="E30"/>
  <c r="I30"/>
  <c r="M30"/>
  <c r="A31"/>
  <c r="E31" s="1"/>
  <c r="N31"/>
  <c r="G32"/>
  <c r="L32"/>
  <c r="K33"/>
  <c r="A34"/>
  <c r="D34" s="1"/>
  <c r="E35"/>
  <c r="I35"/>
  <c r="D36"/>
  <c r="H36"/>
  <c r="L36"/>
  <c r="K37"/>
  <c r="A38"/>
  <c r="D38" s="1"/>
  <c r="F38"/>
  <c r="J38"/>
  <c r="N38"/>
  <c r="E39"/>
  <c r="I39"/>
  <c r="M39"/>
  <c r="D40"/>
  <c r="H40"/>
  <c r="L40"/>
  <c r="K41"/>
  <c r="A42"/>
  <c r="H42" s="1"/>
  <c r="J42"/>
  <c r="N42"/>
  <c r="M43"/>
  <c r="F34" l="1"/>
  <c r="I43"/>
  <c r="F42"/>
  <c r="N34"/>
  <c r="J31"/>
  <c r="F27"/>
  <c r="J21"/>
  <c r="N19"/>
  <c r="G16"/>
  <c r="E61"/>
  <c r="F62"/>
  <c r="E69"/>
  <c r="F70"/>
  <c r="E77"/>
  <c r="F78"/>
  <c r="J35"/>
  <c r="D37"/>
  <c r="J43"/>
  <c r="J55"/>
  <c r="D61"/>
  <c r="E62"/>
  <c r="J63"/>
  <c r="D69"/>
  <c r="E70"/>
  <c r="J71"/>
  <c r="D77"/>
  <c r="F79"/>
  <c r="J30"/>
  <c r="H35"/>
  <c r="H43"/>
  <c r="J61"/>
  <c r="J69"/>
  <c r="I78"/>
  <c r="J29"/>
  <c r="F19"/>
  <c r="E43"/>
  <c r="M35"/>
  <c r="J34"/>
  <c r="F31"/>
  <c r="J25"/>
  <c r="J19"/>
  <c r="J17"/>
  <c r="G61"/>
  <c r="H62"/>
  <c r="G69"/>
  <c r="H70"/>
  <c r="G77"/>
  <c r="H78"/>
  <c r="D35"/>
  <c r="L35"/>
  <c r="H37"/>
  <c r="D43"/>
  <c r="L43"/>
  <c r="G56"/>
  <c r="F61"/>
  <c r="G62"/>
  <c r="G64"/>
  <c r="F69"/>
  <c r="G70"/>
  <c r="G72"/>
  <c r="H77"/>
  <c r="J79"/>
  <c r="L18"/>
  <c r="I41"/>
  <c r="M37"/>
  <c r="M33"/>
  <c r="G41"/>
  <c r="G37"/>
  <c r="G33"/>
  <c r="I32"/>
  <c r="E32"/>
  <c r="K30"/>
  <c r="G30"/>
  <c r="N29"/>
  <c r="F29"/>
  <c r="M28"/>
  <c r="I28"/>
  <c r="E28"/>
  <c r="K26"/>
  <c r="G26"/>
  <c r="N25"/>
  <c r="F25"/>
  <c r="M24"/>
  <c r="I24"/>
  <c r="E24"/>
  <c r="K22"/>
  <c r="G22"/>
  <c r="N21"/>
  <c r="F21"/>
  <c r="M20"/>
  <c r="I20"/>
  <c r="E20"/>
  <c r="N17"/>
  <c r="F17"/>
  <c r="E55"/>
  <c r="I55"/>
  <c r="F56"/>
  <c r="J56"/>
  <c r="E59"/>
  <c r="I59"/>
  <c r="F60"/>
  <c r="J60"/>
  <c r="E63"/>
  <c r="I63"/>
  <c r="F64"/>
  <c r="J64"/>
  <c r="E67"/>
  <c r="I67"/>
  <c r="F68"/>
  <c r="J68"/>
  <c r="E71"/>
  <c r="I71"/>
  <c r="F72"/>
  <c r="J72"/>
  <c r="E75"/>
  <c r="I75"/>
  <c r="F76"/>
  <c r="J76"/>
  <c r="E79"/>
  <c r="I79"/>
  <c r="F80"/>
  <c r="J80"/>
  <c r="K32"/>
  <c r="D33"/>
  <c r="H33"/>
  <c r="L33"/>
  <c r="F37"/>
  <c r="J37"/>
  <c r="N37"/>
  <c r="D41"/>
  <c r="H41"/>
  <c r="L41"/>
  <c r="D55"/>
  <c r="H55"/>
  <c r="E56"/>
  <c r="I56"/>
  <c r="D59"/>
  <c r="H59"/>
  <c r="E60"/>
  <c r="I60"/>
  <c r="D63"/>
  <c r="H63"/>
  <c r="E64"/>
  <c r="I64"/>
  <c r="D67"/>
  <c r="H67"/>
  <c r="E68"/>
  <c r="I68"/>
  <c r="D71"/>
  <c r="H71"/>
  <c r="E72"/>
  <c r="I72"/>
  <c r="F75"/>
  <c r="J75"/>
  <c r="G76"/>
  <c r="D79"/>
  <c r="H79"/>
  <c r="E80"/>
  <c r="I80"/>
  <c r="E37"/>
  <c r="E33"/>
  <c r="F32"/>
  <c r="N30"/>
  <c r="F30"/>
  <c r="N28"/>
  <c r="F28"/>
  <c r="N26"/>
  <c r="F26"/>
  <c r="N24"/>
  <c r="F24"/>
  <c r="N22"/>
  <c r="F22"/>
  <c r="N20"/>
  <c r="F20"/>
  <c r="E34"/>
  <c r="I34"/>
  <c r="M34"/>
  <c r="E38"/>
  <c r="I38"/>
  <c r="M38"/>
  <c r="E42"/>
  <c r="I42"/>
  <c r="M42"/>
  <c r="L42"/>
  <c r="D42"/>
  <c r="G39"/>
  <c r="H38"/>
  <c r="G35"/>
  <c r="H34"/>
  <c r="K31"/>
  <c r="G31"/>
  <c r="K29"/>
  <c r="G29"/>
  <c r="K27"/>
  <c r="G27"/>
  <c r="K25"/>
  <c r="G25"/>
  <c r="K23"/>
  <c r="G23"/>
  <c r="K21"/>
  <c r="G21"/>
  <c r="K19"/>
  <c r="G19"/>
  <c r="K17"/>
  <c r="G17"/>
  <c r="N16"/>
  <c r="J16"/>
  <c r="F16"/>
  <c r="K55"/>
  <c r="L56"/>
  <c r="K57"/>
  <c r="L58"/>
  <c r="K59"/>
  <c r="L60"/>
  <c r="K61"/>
  <c r="L62"/>
  <c r="K63"/>
  <c r="L64"/>
  <c r="K65"/>
  <c r="L66"/>
  <c r="K67"/>
  <c r="L68"/>
  <c r="K69"/>
  <c r="L70"/>
  <c r="K71"/>
  <c r="L72"/>
  <c r="K73"/>
  <c r="L74"/>
  <c r="K75"/>
  <c r="L76"/>
  <c r="K77"/>
  <c r="L78"/>
  <c r="K79"/>
  <c r="L80"/>
  <c r="K81"/>
  <c r="L82"/>
  <c r="L55"/>
  <c r="K56"/>
  <c r="L57"/>
  <c r="K58"/>
  <c r="L59"/>
  <c r="K60"/>
  <c r="L61"/>
  <c r="K62"/>
  <c r="L63"/>
  <c r="K64"/>
  <c r="L65"/>
  <c r="K66"/>
  <c r="L67"/>
  <c r="K68"/>
  <c r="L69"/>
  <c r="K70"/>
  <c r="L71"/>
  <c r="K72"/>
  <c r="L73"/>
  <c r="K74"/>
  <c r="L75"/>
  <c r="K76"/>
  <c r="L77"/>
  <c r="K78"/>
  <c r="L79"/>
  <c r="K80"/>
  <c r="L81"/>
  <c r="K82"/>
  <c r="K43"/>
  <c r="L31"/>
  <c r="H31"/>
  <c r="D31"/>
  <c r="L29"/>
  <c r="H29"/>
  <c r="D29"/>
  <c r="L27"/>
  <c r="H27"/>
  <c r="D27"/>
  <c r="L25"/>
  <c r="H25"/>
  <c r="D25"/>
  <c r="L23"/>
  <c r="H23"/>
  <c r="D23"/>
  <c r="L21"/>
  <c r="H21"/>
  <c r="D21"/>
  <c r="L19"/>
  <c r="H19"/>
  <c r="D19"/>
  <c r="L17"/>
  <c r="H17"/>
  <c r="D17"/>
  <c r="M16"/>
  <c r="I16"/>
  <c r="E16"/>
  <c r="G34"/>
  <c r="K34"/>
  <c r="G38"/>
  <c r="K38"/>
  <c r="G42"/>
  <c r="K42"/>
  <c r="G74"/>
  <c r="F77"/>
  <c r="J77"/>
  <c r="G78"/>
  <c r="F81"/>
  <c r="J81"/>
  <c r="G82"/>
  <c r="M41"/>
  <c r="L38"/>
  <c r="N36"/>
  <c r="L34"/>
  <c r="N32"/>
  <c r="H32"/>
  <c r="M31"/>
  <c r="I31"/>
  <c r="L30"/>
  <c r="H30"/>
  <c r="M29"/>
  <c r="I29"/>
  <c r="L28"/>
  <c r="H28"/>
  <c r="M27"/>
  <c r="I27"/>
  <c r="L26"/>
  <c r="H26"/>
  <c r="M25"/>
  <c r="I25"/>
  <c r="L24"/>
  <c r="H24"/>
  <c r="M23"/>
  <c r="I23"/>
  <c r="L22"/>
  <c r="H22"/>
  <c r="M21"/>
  <c r="I21"/>
  <c r="L20"/>
  <c r="H20"/>
  <c r="M19"/>
  <c r="I19"/>
  <c r="H18"/>
  <c r="M17"/>
  <c r="I17"/>
  <c r="L16"/>
  <c r="H16"/>
  <c r="M55"/>
  <c r="N56"/>
  <c r="M57"/>
  <c r="N58"/>
  <c r="M59"/>
  <c r="N60"/>
  <c r="M61"/>
  <c r="N62"/>
  <c r="M63"/>
  <c r="N64"/>
  <c r="M65"/>
  <c r="N66"/>
  <c r="M67"/>
  <c r="N68"/>
  <c r="M69"/>
  <c r="N70"/>
  <c r="M71"/>
  <c r="N72"/>
  <c r="M73"/>
  <c r="N74"/>
  <c r="M75"/>
  <c r="N76"/>
  <c r="M77"/>
  <c r="N78"/>
  <c r="M79"/>
  <c r="N80"/>
  <c r="M81"/>
  <c r="N82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<sst xmlns="http://schemas.openxmlformats.org/spreadsheetml/2006/main" count="39" uniqueCount="33">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</sst>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1/12-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sendur"/>
      <sheetName val="Verð desember 2011"/>
    </sheetNames>
    <sheetDataSet>
      <sheetData sheetId="0">
        <row r="2">
          <cell r="C2">
            <v>40878</v>
          </cell>
        </row>
        <row r="3">
          <cell r="C3">
            <v>7594</v>
          </cell>
          <cell r="D3">
            <v>7594</v>
          </cell>
        </row>
        <row r="4">
          <cell r="C4">
            <v>384.6</v>
          </cell>
          <cell r="D4">
            <v>384.6</v>
          </cell>
        </row>
        <row r="5">
          <cell r="D5">
            <v>40872</v>
          </cell>
        </row>
        <row r="6">
          <cell r="D6">
            <v>0</v>
          </cell>
        </row>
        <row r="7">
          <cell r="C7">
            <v>0</v>
          </cell>
        </row>
        <row r="8">
          <cell r="D8">
            <v>40898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4"/>
  <sheetViews>
    <sheetView tabSelected="1" topLeftCell="B1" workbookViewId="0">
      <selection activeCell="N55" sqref="N55"/>
    </sheetView>
  </sheetViews>
  <sheetFormatPr defaultRowHeight="12.75" outlineLevelCol="1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>
      <c r="E1" s="2" t="s">
        <v>0</v>
      </c>
      <c r="H1" s="3">
        <f>[1]Forsendur!$C$2</f>
        <v>40878</v>
      </c>
      <c r="I1" s="4">
        <f>[1]Forsendur!$C$2</f>
        <v>40878</v>
      </c>
    </row>
    <row r="2" spans="1:14" ht="15" customHeight="1" thickBot="1">
      <c r="K2" s="5" t="s">
        <v>1</v>
      </c>
      <c r="L2" s="6">
        <f>[1]Forsendur!C2</f>
        <v>40878</v>
      </c>
    </row>
    <row r="3" spans="1:14" ht="18.75" customHeight="1" thickTop="1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ht="3.75" customHeight="1"/>
    <row r="6" spans="1:14" ht="15" customHeight="1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4.5" customHeight="1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1" customHeight="1">
      <c r="B9" s="1" t="s">
        <v>15</v>
      </c>
      <c r="C9" s="10">
        <f>[1]Forsendur!C3</f>
        <v>7594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1" customHeight="1">
      <c r="C10" s="11">
        <f>[1]Forsendur!C4</f>
        <v>384.6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1" customHeight="1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1" customHeight="1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1" customHeight="1">
      <c r="A13" s="12" t="s">
        <v>19</v>
      </c>
      <c r="B13" s="1" t="s">
        <v>20</v>
      </c>
      <c r="C13" s="13">
        <f>[1]Forsendur!C7</f>
        <v>0</v>
      </c>
      <c r="D13" s="14"/>
      <c r="N13" s="15"/>
    </row>
    <row r="14" spans="1:14" ht="11.1" customHeight="1">
      <c r="A14" s="16">
        <f>IF(DAY([1]Forsendur!D5)&lt;1,32,DAY([1]Forsendur!D5))</f>
        <v>25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0</v>
      </c>
      <c r="N14" s="14"/>
    </row>
    <row r="15" spans="1:14" ht="3.95" customHeight="1">
      <c r="A15" s="12"/>
    </row>
    <row r="16" spans="1:14" ht="10.5" customHeight="1">
      <c r="A16" s="17">
        <f>IF(Dags_visit_naest&gt;C16,verdbspa,Verdb_raun)</f>
        <v>0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9.6712299999999995</v>
      </c>
      <c r="E16" s="19">
        <f t="shared" si="0"/>
        <v>8.5385100000000005</v>
      </c>
      <c r="F16" s="19">
        <f t="shared" si="0"/>
        <v>8.8098100000000006</v>
      </c>
      <c r="G16" s="19">
        <f t="shared" si="0"/>
        <v>8.6335700000000006</v>
      </c>
      <c r="H16" s="19">
        <f t="shared" si="0"/>
        <v>8.1889299999999992</v>
      </c>
      <c r="I16" s="19">
        <f>ROUND(100000*LVT / I$11 * ((1+I$12/100) ^ ((DAYS360(I$6,$L$2)+$C16-1)/360) * ((1+$A16) ^ (($C16-15)/30))) / 100000,5)</f>
        <v>7.68222</v>
      </c>
      <c r="J16" s="19">
        <f t="shared" si="0"/>
        <v>7.5663799999999997</v>
      </c>
      <c r="K16" s="19">
        <f t="shared" si="0"/>
        <v>7.4476399999999998</v>
      </c>
      <c r="L16" s="19">
        <f t="shared" si="0"/>
        <v>7.2275799999999997</v>
      </c>
      <c r="M16" s="19">
        <f t="shared" si="0"/>
        <v>7.0776199999999996</v>
      </c>
      <c r="N16" s="19">
        <f t="shared" si="0"/>
        <v>6.8588899999999997</v>
      </c>
    </row>
    <row r="17" spans="1:14" ht="10.5" customHeight="1">
      <c r="A17" s="17">
        <f t="shared" ref="A17:A43" si="1">IF(Dags_visit_naest&gt;C17,verdbspa,Verdb_raun)</f>
        <v>0</v>
      </c>
      <c r="B17" s="20"/>
      <c r="C17" s="10">
        <f t="shared" ref="C17:C43" si="2">C16+1</f>
        <v>2</v>
      </c>
      <c r="D17" s="19">
        <f t="shared" si="0"/>
        <v>9.6727299999999996</v>
      </c>
      <c r="E17" s="19">
        <f t="shared" si="0"/>
        <v>8.5398300000000003</v>
      </c>
      <c r="F17" s="19">
        <f t="shared" si="0"/>
        <v>8.8112399999999997</v>
      </c>
      <c r="G17" s="19">
        <f t="shared" si="0"/>
        <v>8.6349699999999991</v>
      </c>
      <c r="H17" s="19">
        <f t="shared" si="0"/>
        <v>8.1902600000000003</v>
      </c>
      <c r="I17" s="19">
        <f t="shared" si="0"/>
        <v>7.6834600000000002</v>
      </c>
      <c r="J17" s="19">
        <f t="shared" si="0"/>
        <v>7.5676100000000002</v>
      </c>
      <c r="K17" s="19">
        <f t="shared" si="0"/>
        <v>7.4488399999999997</v>
      </c>
      <c r="L17" s="19">
        <f t="shared" si="0"/>
        <v>7.2287499999999998</v>
      </c>
      <c r="M17" s="19">
        <f t="shared" si="0"/>
        <v>7.0787599999999999</v>
      </c>
      <c r="N17" s="19">
        <f t="shared" si="0"/>
        <v>6.86</v>
      </c>
    </row>
    <row r="18" spans="1:14" ht="10.5" customHeight="1">
      <c r="A18" s="17">
        <f t="shared" si="1"/>
        <v>0</v>
      </c>
      <c r="B18" s="20"/>
      <c r="C18" s="21">
        <f t="shared" si="2"/>
        <v>3</v>
      </c>
      <c r="D18" s="22">
        <f t="shared" si="0"/>
        <v>9.6742299999999997</v>
      </c>
      <c r="E18" s="22">
        <f t="shared" si="0"/>
        <v>8.5411599999999996</v>
      </c>
      <c r="F18" s="22">
        <f t="shared" si="0"/>
        <v>8.8126700000000007</v>
      </c>
      <c r="G18" s="22">
        <f t="shared" si="0"/>
        <v>8.6363699999999994</v>
      </c>
      <c r="H18" s="22">
        <f t="shared" si="0"/>
        <v>8.1915800000000001</v>
      </c>
      <c r="I18" s="22">
        <f t="shared" si="0"/>
        <v>7.6847000000000003</v>
      </c>
      <c r="J18" s="22">
        <f t="shared" si="0"/>
        <v>7.5688300000000002</v>
      </c>
      <c r="K18" s="22">
        <f t="shared" si="0"/>
        <v>7.4500500000000001</v>
      </c>
      <c r="L18" s="22">
        <f t="shared" si="0"/>
        <v>7.2299199999999999</v>
      </c>
      <c r="M18" s="22">
        <f t="shared" si="0"/>
        <v>7.0799099999999999</v>
      </c>
      <c r="N18" s="22">
        <f t="shared" si="0"/>
        <v>6.86111</v>
      </c>
    </row>
    <row r="19" spans="1:14" ht="10.5" customHeight="1">
      <c r="A19" s="17">
        <f t="shared" si="1"/>
        <v>0</v>
      </c>
      <c r="B19" s="20"/>
      <c r="C19" s="10">
        <f t="shared" si="2"/>
        <v>4</v>
      </c>
      <c r="D19" s="19">
        <f t="shared" si="0"/>
        <v>9.6757399999999993</v>
      </c>
      <c r="E19" s="19">
        <f t="shared" si="0"/>
        <v>8.5424799999999994</v>
      </c>
      <c r="F19" s="19">
        <f t="shared" si="0"/>
        <v>8.8140900000000002</v>
      </c>
      <c r="G19" s="19">
        <f t="shared" si="0"/>
        <v>8.6377699999999997</v>
      </c>
      <c r="H19" s="19">
        <f t="shared" si="0"/>
        <v>8.1929099999999995</v>
      </c>
      <c r="I19" s="19">
        <f t="shared" si="0"/>
        <v>7.6859500000000001</v>
      </c>
      <c r="J19" s="19">
        <f t="shared" si="0"/>
        <v>7.5700599999999998</v>
      </c>
      <c r="K19" s="19">
        <f t="shared" si="0"/>
        <v>7.4512499999999999</v>
      </c>
      <c r="L19" s="19">
        <f t="shared" si="0"/>
        <v>7.2310999999999996</v>
      </c>
      <c r="M19" s="19">
        <f t="shared" si="0"/>
        <v>7.0810500000000003</v>
      </c>
      <c r="N19" s="19">
        <f t="shared" si="0"/>
        <v>6.8622199999999998</v>
      </c>
    </row>
    <row r="20" spans="1:14" ht="10.5" customHeight="1">
      <c r="A20" s="17">
        <f t="shared" si="1"/>
        <v>0</v>
      </c>
      <c r="B20" s="20"/>
      <c r="C20" s="10">
        <f t="shared" si="2"/>
        <v>5</v>
      </c>
      <c r="D20" s="19">
        <f t="shared" si="0"/>
        <v>9.6772399999999994</v>
      </c>
      <c r="E20" s="19">
        <f t="shared" si="0"/>
        <v>8.5438100000000006</v>
      </c>
      <c r="F20" s="19">
        <f t="shared" si="0"/>
        <v>8.8155199999999994</v>
      </c>
      <c r="G20" s="19">
        <f t="shared" si="0"/>
        <v>8.63917</v>
      </c>
      <c r="H20" s="19">
        <f t="shared" si="0"/>
        <v>8.1942299999999992</v>
      </c>
      <c r="I20" s="19">
        <f t="shared" si="0"/>
        <v>7.6871900000000002</v>
      </c>
      <c r="J20" s="19">
        <f t="shared" si="0"/>
        <v>7.5712799999999998</v>
      </c>
      <c r="K20" s="19">
        <f t="shared" si="0"/>
        <v>7.4524600000000003</v>
      </c>
      <c r="L20" s="19">
        <f t="shared" si="0"/>
        <v>7.2322699999999998</v>
      </c>
      <c r="M20" s="19">
        <f t="shared" si="0"/>
        <v>7.0822000000000003</v>
      </c>
      <c r="N20" s="19">
        <f t="shared" si="0"/>
        <v>6.8633300000000004</v>
      </c>
    </row>
    <row r="21" spans="1:14" s="25" customFormat="1" ht="10.5" customHeight="1">
      <c r="A21" s="23">
        <f t="shared" si="1"/>
        <v>0</v>
      </c>
      <c r="B21" s="24"/>
      <c r="C21" s="21">
        <f t="shared" si="2"/>
        <v>6</v>
      </c>
      <c r="D21" s="22">
        <f t="shared" si="0"/>
        <v>9.6787399999999995</v>
      </c>
      <c r="E21" s="22">
        <f t="shared" si="0"/>
        <v>8.54514</v>
      </c>
      <c r="F21" s="22">
        <f t="shared" si="0"/>
        <v>8.8169500000000003</v>
      </c>
      <c r="G21" s="22">
        <f t="shared" si="0"/>
        <v>8.6405600000000007</v>
      </c>
      <c r="H21" s="22">
        <f t="shared" si="0"/>
        <v>8.1955600000000004</v>
      </c>
      <c r="I21" s="22">
        <f t="shared" si="0"/>
        <v>7.6884399999999999</v>
      </c>
      <c r="J21" s="22">
        <f t="shared" si="0"/>
        <v>7.5725100000000003</v>
      </c>
      <c r="K21" s="22">
        <f t="shared" si="0"/>
        <v>7.4536699999999998</v>
      </c>
      <c r="L21" s="22">
        <f t="shared" si="0"/>
        <v>7.2334399999999999</v>
      </c>
      <c r="M21" s="22">
        <f t="shared" si="0"/>
        <v>7.0833500000000003</v>
      </c>
      <c r="N21" s="22">
        <f t="shared" si="0"/>
        <v>6.8644400000000001</v>
      </c>
    </row>
    <row r="22" spans="1:14" ht="10.5" customHeight="1">
      <c r="A22" s="17">
        <f t="shared" si="1"/>
        <v>0</v>
      </c>
      <c r="B22" s="20"/>
      <c r="C22" s="10">
        <f t="shared" si="2"/>
        <v>7</v>
      </c>
      <c r="D22" s="19">
        <f t="shared" si="0"/>
        <v>9.6802399999999995</v>
      </c>
      <c r="E22" s="19">
        <f t="shared" si="0"/>
        <v>8.5464599999999997</v>
      </c>
      <c r="F22" s="19">
        <f t="shared" si="0"/>
        <v>8.8183699999999998</v>
      </c>
      <c r="G22" s="19">
        <f t="shared" si="0"/>
        <v>8.6419599999999992</v>
      </c>
      <c r="H22" s="19">
        <f t="shared" si="0"/>
        <v>8.1968899999999998</v>
      </c>
      <c r="I22" s="19">
        <f t="shared" si="0"/>
        <v>7.6896800000000001</v>
      </c>
      <c r="J22" s="19">
        <f t="shared" si="0"/>
        <v>7.5737300000000003</v>
      </c>
      <c r="K22" s="19">
        <f t="shared" si="0"/>
        <v>7.4548699999999997</v>
      </c>
      <c r="L22" s="19">
        <f t="shared" si="0"/>
        <v>7.23461</v>
      </c>
      <c r="M22" s="19">
        <f t="shared" si="0"/>
        <v>7.0844899999999997</v>
      </c>
      <c r="N22" s="19">
        <f t="shared" si="0"/>
        <v>6.8655499999999998</v>
      </c>
    </row>
    <row r="23" spans="1:14" ht="10.5" customHeight="1">
      <c r="A23" s="17">
        <f t="shared" si="1"/>
        <v>0</v>
      </c>
      <c r="B23" s="20"/>
      <c r="C23" s="10">
        <f t="shared" si="2"/>
        <v>8</v>
      </c>
      <c r="D23" s="19">
        <f t="shared" si="0"/>
        <v>9.6817499999999992</v>
      </c>
      <c r="E23" s="19">
        <f t="shared" si="0"/>
        <v>8.5477900000000009</v>
      </c>
      <c r="F23" s="19">
        <f t="shared" si="0"/>
        <v>8.8198000000000008</v>
      </c>
      <c r="G23" s="19">
        <f t="shared" si="0"/>
        <v>8.6433599999999995</v>
      </c>
      <c r="H23" s="19">
        <f t="shared" si="0"/>
        <v>8.1982099999999996</v>
      </c>
      <c r="I23" s="19">
        <f t="shared" si="0"/>
        <v>7.6909200000000002</v>
      </c>
      <c r="J23" s="19">
        <f t="shared" si="0"/>
        <v>7.5749599999999999</v>
      </c>
      <c r="K23" s="19">
        <f t="shared" si="0"/>
        <v>7.45608</v>
      </c>
      <c r="L23" s="19">
        <f t="shared" si="0"/>
        <v>7.2357800000000001</v>
      </c>
      <c r="M23" s="19">
        <f t="shared" si="0"/>
        <v>7.0856399999999997</v>
      </c>
      <c r="N23" s="19">
        <f t="shared" si="0"/>
        <v>6.8666600000000004</v>
      </c>
    </row>
    <row r="24" spans="1:14" s="25" customFormat="1" ht="10.5" customHeight="1">
      <c r="A24" s="17">
        <f t="shared" si="1"/>
        <v>0</v>
      </c>
      <c r="B24" s="20"/>
      <c r="C24" s="21">
        <f t="shared" si="2"/>
        <v>9</v>
      </c>
      <c r="D24" s="22">
        <f t="shared" si="0"/>
        <v>9.6832499999999992</v>
      </c>
      <c r="E24" s="22">
        <f t="shared" si="0"/>
        <v>8.5491200000000003</v>
      </c>
      <c r="F24" s="22">
        <f t="shared" si="0"/>
        <v>8.8212299999999999</v>
      </c>
      <c r="G24" s="22">
        <f t="shared" si="0"/>
        <v>8.6447599999999998</v>
      </c>
      <c r="H24" s="22">
        <f t="shared" si="0"/>
        <v>8.1995400000000007</v>
      </c>
      <c r="I24" s="22">
        <f t="shared" si="0"/>
        <v>7.69217</v>
      </c>
      <c r="J24" s="22">
        <f t="shared" si="0"/>
        <v>7.5761799999999999</v>
      </c>
      <c r="K24" s="22">
        <f t="shared" si="0"/>
        <v>7.4572900000000004</v>
      </c>
      <c r="L24" s="22">
        <f t="shared" si="0"/>
        <v>7.2369500000000002</v>
      </c>
      <c r="M24" s="22">
        <f t="shared" si="0"/>
        <v>7.0867899999999997</v>
      </c>
      <c r="N24" s="22">
        <f t="shared" si="0"/>
        <v>6.8677700000000002</v>
      </c>
    </row>
    <row r="25" spans="1:14" s="25" customFormat="1" ht="10.5" customHeight="1">
      <c r="A25" s="17">
        <f t="shared" si="1"/>
        <v>0</v>
      </c>
      <c r="B25" s="20"/>
      <c r="C25" s="26">
        <f t="shared" si="2"/>
        <v>10</v>
      </c>
      <c r="D25" s="19">
        <f t="shared" si="0"/>
        <v>9.6847600000000007</v>
      </c>
      <c r="E25" s="19">
        <f t="shared" si="0"/>
        <v>8.5504499999999997</v>
      </c>
      <c r="F25" s="19">
        <f t="shared" si="0"/>
        <v>8.8226600000000008</v>
      </c>
      <c r="G25" s="19">
        <f t="shared" si="0"/>
        <v>8.6461600000000001</v>
      </c>
      <c r="H25" s="19">
        <f t="shared" si="0"/>
        <v>8.2008700000000001</v>
      </c>
      <c r="I25" s="19">
        <f t="shared" si="0"/>
        <v>7.6934199999999997</v>
      </c>
      <c r="J25" s="19">
        <f t="shared" si="0"/>
        <v>7.5774100000000004</v>
      </c>
      <c r="K25" s="19">
        <f t="shared" si="0"/>
        <v>7.4584900000000003</v>
      </c>
      <c r="L25" s="19">
        <f t="shared" si="0"/>
        <v>7.2381200000000003</v>
      </c>
      <c r="M25" s="19">
        <f t="shared" si="0"/>
        <v>7.0879300000000001</v>
      </c>
      <c r="N25" s="19">
        <f t="shared" si="0"/>
        <v>6.8688900000000004</v>
      </c>
    </row>
    <row r="26" spans="1:14" s="28" customFormat="1" ht="10.5" customHeight="1">
      <c r="A26" s="17">
        <f t="shared" si="1"/>
        <v>0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9.6862600000000008</v>
      </c>
      <c r="E26" s="19">
        <f t="shared" si="3"/>
        <v>8.5517800000000008</v>
      </c>
      <c r="F26" s="19">
        <f t="shared" si="3"/>
        <v>8.8240800000000004</v>
      </c>
      <c r="G26" s="19">
        <f t="shared" si="3"/>
        <v>8.6475600000000004</v>
      </c>
      <c r="H26" s="19">
        <f t="shared" si="3"/>
        <v>8.2021999999999995</v>
      </c>
      <c r="I26" s="19">
        <f t="shared" si="3"/>
        <v>7.6946599999999998</v>
      </c>
      <c r="J26" s="19">
        <f t="shared" si="3"/>
        <v>7.57864</v>
      </c>
      <c r="K26" s="19">
        <f t="shared" si="3"/>
        <v>7.4596999999999998</v>
      </c>
      <c r="L26" s="19">
        <f t="shared" si="3"/>
        <v>7.2392899999999996</v>
      </c>
      <c r="M26" s="19">
        <f t="shared" si="3"/>
        <v>7.08908</v>
      </c>
      <c r="N26" s="19">
        <f t="shared" si="3"/>
        <v>6.87</v>
      </c>
    </row>
    <row r="27" spans="1:14" s="28" customFormat="1" ht="10.5" customHeight="1">
      <c r="A27" s="29">
        <f t="shared" si="1"/>
        <v>0</v>
      </c>
      <c r="B27" s="27"/>
      <c r="C27" s="21">
        <f t="shared" si="2"/>
        <v>12</v>
      </c>
      <c r="D27" s="22">
        <f t="shared" si="3"/>
        <v>9.6877600000000008</v>
      </c>
      <c r="E27" s="22">
        <f t="shared" si="3"/>
        <v>8.5531000000000006</v>
      </c>
      <c r="F27" s="22">
        <f t="shared" si="3"/>
        <v>8.8255099999999995</v>
      </c>
      <c r="G27" s="22">
        <f t="shared" si="3"/>
        <v>8.6489600000000006</v>
      </c>
      <c r="H27" s="22">
        <f t="shared" si="3"/>
        <v>8.2035199999999993</v>
      </c>
      <c r="I27" s="22">
        <f t="shared" si="3"/>
        <v>7.6959099999999996</v>
      </c>
      <c r="J27" s="22">
        <f t="shared" si="3"/>
        <v>7.57986</v>
      </c>
      <c r="K27" s="22">
        <f t="shared" si="3"/>
        <v>7.4609100000000002</v>
      </c>
      <c r="L27" s="22">
        <f t="shared" si="3"/>
        <v>7.2404599999999997</v>
      </c>
      <c r="M27" s="22">
        <f t="shared" si="3"/>
        <v>7.09023</v>
      </c>
      <c r="N27" s="22">
        <f t="shared" si="3"/>
        <v>6.8711099999999998</v>
      </c>
    </row>
    <row r="28" spans="1:14" s="28" customFormat="1" ht="10.5" customHeight="1">
      <c r="A28" s="29">
        <f t="shared" si="1"/>
        <v>0</v>
      </c>
      <c r="B28" s="27"/>
      <c r="C28" s="26">
        <f t="shared" si="2"/>
        <v>13</v>
      </c>
      <c r="D28" s="19">
        <f t="shared" si="3"/>
        <v>9.6892700000000005</v>
      </c>
      <c r="E28" s="19">
        <f t="shared" si="3"/>
        <v>8.55443</v>
      </c>
      <c r="F28" s="19">
        <f t="shared" si="3"/>
        <v>8.8269400000000005</v>
      </c>
      <c r="G28" s="19">
        <f t="shared" si="3"/>
        <v>8.6503599999999992</v>
      </c>
      <c r="H28" s="19">
        <f t="shared" si="3"/>
        <v>8.2048500000000004</v>
      </c>
      <c r="I28" s="19">
        <f t="shared" si="3"/>
        <v>7.6971499999999997</v>
      </c>
      <c r="J28" s="19">
        <f t="shared" si="3"/>
        <v>7.5810899999999997</v>
      </c>
      <c r="K28" s="19">
        <f t="shared" si="3"/>
        <v>7.4621199999999996</v>
      </c>
      <c r="L28" s="19">
        <f t="shared" si="3"/>
        <v>7.2416400000000003</v>
      </c>
      <c r="M28" s="19">
        <f t="shared" si="3"/>
        <v>7.09138</v>
      </c>
      <c r="N28" s="19">
        <f t="shared" si="3"/>
        <v>6.8722200000000004</v>
      </c>
    </row>
    <row r="29" spans="1:14" s="28" customFormat="1" ht="10.5" customHeight="1">
      <c r="A29" s="30">
        <f t="shared" si="1"/>
        <v>0</v>
      </c>
      <c r="B29" s="27"/>
      <c r="C29" s="26">
        <f t="shared" si="2"/>
        <v>14</v>
      </c>
      <c r="D29" s="19">
        <f t="shared" si="3"/>
        <v>9.6907700000000006</v>
      </c>
      <c r="E29" s="19">
        <f t="shared" si="3"/>
        <v>8.5557599999999994</v>
      </c>
      <c r="F29" s="19">
        <f t="shared" si="3"/>
        <v>8.8283699999999996</v>
      </c>
      <c r="G29" s="19">
        <f t="shared" si="3"/>
        <v>8.6517599999999995</v>
      </c>
      <c r="H29" s="19">
        <f t="shared" si="3"/>
        <v>8.2061799999999998</v>
      </c>
      <c r="I29" s="19">
        <f t="shared" si="3"/>
        <v>7.6984000000000004</v>
      </c>
      <c r="J29" s="19">
        <f t="shared" si="3"/>
        <v>7.5823200000000002</v>
      </c>
      <c r="K29" s="19">
        <f t="shared" si="3"/>
        <v>7.4633200000000004</v>
      </c>
      <c r="L29" s="19">
        <f t="shared" si="3"/>
        <v>7.2428100000000004</v>
      </c>
      <c r="M29" s="19">
        <f t="shared" si="3"/>
        <v>7.0925200000000004</v>
      </c>
      <c r="N29" s="19">
        <f t="shared" si="3"/>
        <v>6.8733300000000002</v>
      </c>
    </row>
    <row r="30" spans="1:14" s="28" customFormat="1" ht="10.5" customHeight="1">
      <c r="A30" s="30">
        <f t="shared" si="1"/>
        <v>0</v>
      </c>
      <c r="B30" s="27"/>
      <c r="C30" s="21">
        <f t="shared" si="2"/>
        <v>15</v>
      </c>
      <c r="D30" s="22">
        <f t="shared" si="3"/>
        <v>9.6922800000000002</v>
      </c>
      <c r="E30" s="22">
        <f t="shared" si="3"/>
        <v>8.5570900000000005</v>
      </c>
      <c r="F30" s="22">
        <f t="shared" si="3"/>
        <v>8.8298000000000005</v>
      </c>
      <c r="G30" s="22">
        <f t="shared" si="3"/>
        <v>8.6531599999999997</v>
      </c>
      <c r="H30" s="22">
        <f t="shared" si="3"/>
        <v>8.2075099999999992</v>
      </c>
      <c r="I30" s="22">
        <f t="shared" si="3"/>
        <v>7.6996399999999996</v>
      </c>
      <c r="J30" s="22">
        <f t="shared" si="3"/>
        <v>7.5835499999999998</v>
      </c>
      <c r="K30" s="22">
        <f t="shared" si="3"/>
        <v>7.4645299999999999</v>
      </c>
      <c r="L30" s="22">
        <f t="shared" si="3"/>
        <v>7.2439799999999996</v>
      </c>
      <c r="M30" s="22">
        <f t="shared" si="3"/>
        <v>7.0936700000000004</v>
      </c>
      <c r="N30" s="22">
        <f t="shared" si="3"/>
        <v>6.8744500000000004</v>
      </c>
    </row>
    <row r="31" spans="1:14" s="28" customFormat="1" ht="10.5" customHeight="1">
      <c r="A31" s="30">
        <f t="shared" si="1"/>
        <v>0</v>
      </c>
      <c r="C31" s="26">
        <f t="shared" si="2"/>
        <v>16</v>
      </c>
      <c r="D31" s="19">
        <f t="shared" si="3"/>
        <v>9.6937800000000003</v>
      </c>
      <c r="E31" s="19">
        <f t="shared" si="3"/>
        <v>8.5584199999999999</v>
      </c>
      <c r="F31" s="19">
        <f t="shared" si="3"/>
        <v>8.8312299999999997</v>
      </c>
      <c r="G31" s="19">
        <f t="shared" si="3"/>
        <v>8.65456</v>
      </c>
      <c r="H31" s="19">
        <f t="shared" si="3"/>
        <v>8.2088400000000004</v>
      </c>
      <c r="I31" s="19">
        <f t="shared" si="3"/>
        <v>7.7008900000000002</v>
      </c>
      <c r="J31" s="19">
        <f t="shared" si="3"/>
        <v>7.5847699999999998</v>
      </c>
      <c r="K31" s="19">
        <f t="shared" si="3"/>
        <v>7.4657400000000003</v>
      </c>
      <c r="L31" s="19">
        <f t="shared" si="3"/>
        <v>7.2451499999999998</v>
      </c>
      <c r="M31" s="19">
        <f t="shared" si="3"/>
        <v>7.0948200000000003</v>
      </c>
      <c r="N31" s="19">
        <f t="shared" si="3"/>
        <v>6.8755600000000001</v>
      </c>
    </row>
    <row r="32" spans="1:14" s="28" customFormat="1" ht="10.5" customHeight="1">
      <c r="A32" s="30">
        <f t="shared" si="1"/>
        <v>0</v>
      </c>
      <c r="C32" s="26">
        <f t="shared" si="2"/>
        <v>17</v>
      </c>
      <c r="D32" s="19">
        <f t="shared" si="3"/>
        <v>9.69529</v>
      </c>
      <c r="E32" s="19">
        <f t="shared" si="3"/>
        <v>8.5597499999999993</v>
      </c>
      <c r="F32" s="19">
        <f t="shared" si="3"/>
        <v>8.8326600000000006</v>
      </c>
      <c r="G32" s="19">
        <f t="shared" si="3"/>
        <v>8.6559600000000003</v>
      </c>
      <c r="H32" s="19">
        <f t="shared" si="3"/>
        <v>8.2101600000000001</v>
      </c>
      <c r="I32" s="19">
        <f t="shared" si="3"/>
        <v>7.70214</v>
      </c>
      <c r="J32" s="19">
        <f t="shared" si="3"/>
        <v>7.5860000000000003</v>
      </c>
      <c r="K32" s="19">
        <f t="shared" si="3"/>
        <v>7.4669499999999998</v>
      </c>
      <c r="L32" s="19">
        <f t="shared" si="3"/>
        <v>7.2463300000000004</v>
      </c>
      <c r="M32" s="19">
        <f t="shared" si="3"/>
        <v>7.0959700000000003</v>
      </c>
      <c r="N32" s="19">
        <f t="shared" si="3"/>
        <v>6.8766699999999998</v>
      </c>
    </row>
    <row r="33" spans="1:19" s="28" customFormat="1" ht="10.5" customHeight="1">
      <c r="A33" s="30">
        <f t="shared" si="1"/>
        <v>0</v>
      </c>
      <c r="C33" s="21">
        <f t="shared" si="2"/>
        <v>18</v>
      </c>
      <c r="D33" s="22">
        <f t="shared" si="3"/>
        <v>9.69679</v>
      </c>
      <c r="E33" s="22">
        <f t="shared" si="3"/>
        <v>8.5610800000000005</v>
      </c>
      <c r="F33" s="22">
        <f t="shared" si="3"/>
        <v>8.8340899999999998</v>
      </c>
      <c r="G33" s="22">
        <f t="shared" si="3"/>
        <v>8.6573600000000006</v>
      </c>
      <c r="H33" s="22">
        <f t="shared" si="3"/>
        <v>8.2114899999999995</v>
      </c>
      <c r="I33" s="22">
        <f t="shared" si="3"/>
        <v>7.7033800000000001</v>
      </c>
      <c r="J33" s="22">
        <f t="shared" si="3"/>
        <v>7.5872299999999999</v>
      </c>
      <c r="K33" s="22">
        <f t="shared" si="3"/>
        <v>7.4681600000000001</v>
      </c>
      <c r="L33" s="22">
        <f t="shared" si="3"/>
        <v>7.2474999999999996</v>
      </c>
      <c r="M33" s="22">
        <f t="shared" si="3"/>
        <v>7.0971200000000003</v>
      </c>
      <c r="N33" s="22">
        <f t="shared" si="3"/>
        <v>6.8777900000000001</v>
      </c>
    </row>
    <row r="34" spans="1:19" s="28" customFormat="1" ht="10.5" customHeight="1">
      <c r="A34" s="30">
        <f t="shared" si="1"/>
        <v>0</v>
      </c>
      <c r="C34" s="26">
        <f t="shared" si="2"/>
        <v>19</v>
      </c>
      <c r="D34" s="19">
        <f t="shared" si="3"/>
        <v>9.6982999999999997</v>
      </c>
      <c r="E34" s="19">
        <f t="shared" si="3"/>
        <v>8.5624099999999999</v>
      </c>
      <c r="F34" s="19">
        <f t="shared" si="3"/>
        <v>8.8355200000000007</v>
      </c>
      <c r="G34" s="19">
        <f t="shared" si="3"/>
        <v>8.6587599999999991</v>
      </c>
      <c r="H34" s="19">
        <f t="shared" si="3"/>
        <v>8.2128200000000007</v>
      </c>
      <c r="I34" s="19">
        <f t="shared" si="3"/>
        <v>7.7046299999999999</v>
      </c>
      <c r="J34" s="19">
        <f t="shared" si="3"/>
        <v>7.5884600000000004</v>
      </c>
      <c r="K34" s="19">
        <f t="shared" si="3"/>
        <v>7.4693699999999996</v>
      </c>
      <c r="L34" s="19">
        <f t="shared" si="3"/>
        <v>7.2486699999999997</v>
      </c>
      <c r="M34" s="19">
        <f t="shared" si="3"/>
        <v>7.0982700000000003</v>
      </c>
      <c r="N34" s="19">
        <f t="shared" si="3"/>
        <v>6.8788999999999998</v>
      </c>
    </row>
    <row r="35" spans="1:19" s="28" customFormat="1" ht="10.5" customHeight="1">
      <c r="A35" s="30">
        <f t="shared" si="1"/>
        <v>0</v>
      </c>
      <c r="C35" s="26">
        <f t="shared" si="2"/>
        <v>20</v>
      </c>
      <c r="D35" s="19">
        <f t="shared" si="3"/>
        <v>9.6998099999999994</v>
      </c>
      <c r="E35" s="19">
        <f t="shared" si="3"/>
        <v>8.5637399999999992</v>
      </c>
      <c r="F35" s="19">
        <f t="shared" si="3"/>
        <v>8.8369499999999999</v>
      </c>
      <c r="G35" s="19">
        <f t="shared" si="3"/>
        <v>8.6601700000000008</v>
      </c>
      <c r="H35" s="19">
        <f t="shared" si="3"/>
        <v>8.2141500000000001</v>
      </c>
      <c r="I35" s="19">
        <f t="shared" si="3"/>
        <v>7.7058799999999996</v>
      </c>
      <c r="J35" s="19">
        <f t="shared" si="3"/>
        <v>7.58969</v>
      </c>
      <c r="K35" s="19">
        <f t="shared" si="3"/>
        <v>7.47058</v>
      </c>
      <c r="L35" s="19">
        <f t="shared" si="3"/>
        <v>7.2498500000000003</v>
      </c>
      <c r="M35" s="19">
        <f t="shared" si="3"/>
        <v>7.0994099999999998</v>
      </c>
      <c r="N35" s="19">
        <f t="shared" si="3"/>
        <v>6.8800100000000004</v>
      </c>
    </row>
    <row r="36" spans="1:19" s="28" customFormat="1" ht="10.5" customHeight="1">
      <c r="A36" s="30">
        <f t="shared" si="1"/>
        <v>0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9.7013099999999994</v>
      </c>
      <c r="E36" s="22">
        <f t="shared" si="4"/>
        <v>8.5650700000000004</v>
      </c>
      <c r="F36" s="22">
        <f t="shared" si="4"/>
        <v>8.8383800000000008</v>
      </c>
      <c r="G36" s="22">
        <f t="shared" si="4"/>
        <v>8.6615699999999993</v>
      </c>
      <c r="H36" s="22">
        <f t="shared" si="4"/>
        <v>8.2154799999999994</v>
      </c>
      <c r="I36" s="22">
        <f t="shared" si="4"/>
        <v>7.7071199999999997</v>
      </c>
      <c r="J36" s="22">
        <f t="shared" si="4"/>
        <v>7.59091</v>
      </c>
      <c r="K36" s="22">
        <f t="shared" si="4"/>
        <v>7.4717900000000004</v>
      </c>
      <c r="L36" s="22">
        <f t="shared" si="4"/>
        <v>7.2510199999999996</v>
      </c>
      <c r="M36" s="22">
        <f t="shared" si="4"/>
        <v>7.1005599999999998</v>
      </c>
      <c r="N36" s="22">
        <f t="shared" si="4"/>
        <v>6.8811299999999997</v>
      </c>
    </row>
    <row r="37" spans="1:19" s="28" customFormat="1" ht="10.5" customHeight="1">
      <c r="A37" s="30">
        <f t="shared" si="1"/>
        <v>0</v>
      </c>
      <c r="C37" s="26">
        <f t="shared" si="2"/>
        <v>22</v>
      </c>
      <c r="D37" s="19">
        <f t="shared" si="4"/>
        <v>9.7028199999999991</v>
      </c>
      <c r="E37" s="19">
        <f t="shared" si="4"/>
        <v>8.5663999999999998</v>
      </c>
      <c r="F37" s="19">
        <f t="shared" si="4"/>
        <v>8.8398099999999999</v>
      </c>
      <c r="G37" s="19">
        <f t="shared" si="4"/>
        <v>8.6629699999999996</v>
      </c>
      <c r="H37" s="19">
        <f t="shared" si="4"/>
        <v>8.2168100000000006</v>
      </c>
      <c r="I37" s="19">
        <f t="shared" si="4"/>
        <v>7.7083700000000004</v>
      </c>
      <c r="J37" s="19">
        <f t="shared" si="4"/>
        <v>7.5921399999999997</v>
      </c>
      <c r="K37" s="19">
        <f t="shared" si="4"/>
        <v>7.4729900000000002</v>
      </c>
      <c r="L37" s="19">
        <f t="shared" si="4"/>
        <v>7.2521899999999997</v>
      </c>
      <c r="M37" s="19">
        <f t="shared" si="4"/>
        <v>7.1017099999999997</v>
      </c>
      <c r="N37" s="19">
        <f t="shared" si="4"/>
        <v>6.8822400000000004</v>
      </c>
      <c r="P37" s="19"/>
      <c r="Q37" s="19"/>
    </row>
    <row r="38" spans="1:19" s="28" customFormat="1" ht="10.5" customHeight="1">
      <c r="A38" s="30">
        <f t="shared" si="1"/>
        <v>0</v>
      </c>
      <c r="C38" s="26">
        <f t="shared" si="2"/>
        <v>23</v>
      </c>
      <c r="D38" s="19">
        <f t="shared" si="4"/>
        <v>9.7043300000000006</v>
      </c>
      <c r="E38" s="19">
        <f t="shared" si="4"/>
        <v>8.5677299999999992</v>
      </c>
      <c r="F38" s="19">
        <f t="shared" si="4"/>
        <v>8.8412400000000009</v>
      </c>
      <c r="G38" s="19">
        <f t="shared" si="4"/>
        <v>8.6643699999999999</v>
      </c>
      <c r="H38" s="19">
        <f t="shared" si="4"/>
        <v>8.21814</v>
      </c>
      <c r="I38" s="19">
        <f t="shared" si="4"/>
        <v>7.7096200000000001</v>
      </c>
      <c r="J38" s="19">
        <f t="shared" si="4"/>
        <v>7.5933700000000002</v>
      </c>
      <c r="K38" s="19">
        <f t="shared" si="4"/>
        <v>7.4741999999999997</v>
      </c>
      <c r="L38" s="19">
        <f t="shared" si="4"/>
        <v>7.2533700000000003</v>
      </c>
      <c r="M38" s="19">
        <f t="shared" si="4"/>
        <v>7.1028599999999997</v>
      </c>
      <c r="N38" s="19">
        <f t="shared" si="4"/>
        <v>6.8833500000000001</v>
      </c>
    </row>
    <row r="39" spans="1:19" s="28" customFormat="1" ht="10.5" customHeight="1">
      <c r="A39" s="30">
        <f t="shared" si="1"/>
        <v>0</v>
      </c>
      <c r="C39" s="21">
        <f t="shared" si="2"/>
        <v>24</v>
      </c>
      <c r="D39" s="22">
        <f t="shared" si="4"/>
        <v>9.7058300000000006</v>
      </c>
      <c r="E39" s="22">
        <f t="shared" si="4"/>
        <v>8.5690600000000003</v>
      </c>
      <c r="F39" s="22">
        <f t="shared" si="4"/>
        <v>8.84267</v>
      </c>
      <c r="G39" s="22">
        <f t="shared" si="4"/>
        <v>8.6657700000000002</v>
      </c>
      <c r="H39" s="22">
        <f t="shared" si="4"/>
        <v>8.2194699999999994</v>
      </c>
      <c r="I39" s="22">
        <f t="shared" si="4"/>
        <v>7.7108699999999999</v>
      </c>
      <c r="J39" s="22">
        <f t="shared" si="4"/>
        <v>7.5945999999999998</v>
      </c>
      <c r="K39" s="22">
        <f t="shared" si="4"/>
        <v>7.4754100000000001</v>
      </c>
      <c r="L39" s="22">
        <f t="shared" si="4"/>
        <v>7.2545400000000004</v>
      </c>
      <c r="M39" s="22">
        <f t="shared" si="4"/>
        <v>7.1040099999999997</v>
      </c>
      <c r="N39" s="22">
        <f t="shared" si="4"/>
        <v>6.8844700000000003</v>
      </c>
    </row>
    <row r="40" spans="1:19" s="28" customFormat="1" ht="10.5" customHeight="1">
      <c r="A40" s="30">
        <f t="shared" si="1"/>
        <v>0</v>
      </c>
      <c r="C40" s="26">
        <f t="shared" si="2"/>
        <v>25</v>
      </c>
      <c r="D40" s="19">
        <f t="shared" si="4"/>
        <v>9.7073400000000003</v>
      </c>
      <c r="E40" s="19">
        <f t="shared" si="4"/>
        <v>8.5703899999999997</v>
      </c>
      <c r="F40" s="19">
        <f t="shared" si="4"/>
        <v>8.8440999999999992</v>
      </c>
      <c r="G40" s="19">
        <f t="shared" si="4"/>
        <v>8.6671800000000001</v>
      </c>
      <c r="H40" s="19">
        <f t="shared" si="4"/>
        <v>8.2208000000000006</v>
      </c>
      <c r="I40" s="19">
        <f t="shared" si="4"/>
        <v>7.7121199999999996</v>
      </c>
      <c r="J40" s="19">
        <f t="shared" si="4"/>
        <v>7.5958300000000003</v>
      </c>
      <c r="K40" s="19">
        <f t="shared" si="4"/>
        <v>7.4766199999999996</v>
      </c>
      <c r="L40" s="19">
        <f t="shared" si="4"/>
        <v>7.2557200000000002</v>
      </c>
      <c r="M40" s="19">
        <f t="shared" si="4"/>
        <v>7.1051599999999997</v>
      </c>
      <c r="N40" s="19">
        <f t="shared" si="4"/>
        <v>6.88558</v>
      </c>
    </row>
    <row r="41" spans="1:19" s="28" customFormat="1" ht="10.5" customHeight="1">
      <c r="A41" s="30">
        <f t="shared" si="1"/>
        <v>0</v>
      </c>
      <c r="C41" s="26">
        <f t="shared" si="2"/>
        <v>26</v>
      </c>
      <c r="D41" s="19">
        <f t="shared" si="4"/>
        <v>9.70885</v>
      </c>
      <c r="E41" s="19">
        <f t="shared" si="4"/>
        <v>8.5717199999999991</v>
      </c>
      <c r="F41" s="19">
        <f t="shared" si="4"/>
        <v>8.8455300000000001</v>
      </c>
      <c r="G41" s="19">
        <f t="shared" si="4"/>
        <v>8.6685800000000004</v>
      </c>
      <c r="H41" s="19">
        <f t="shared" si="4"/>
        <v>8.2221299999999999</v>
      </c>
      <c r="I41" s="19">
        <f t="shared" si="4"/>
        <v>7.7133599999999998</v>
      </c>
      <c r="J41" s="19">
        <f t="shared" si="4"/>
        <v>7.5970599999999999</v>
      </c>
      <c r="K41" s="19">
        <f t="shared" si="4"/>
        <v>7.47783</v>
      </c>
      <c r="L41" s="19">
        <f t="shared" si="4"/>
        <v>7.2568900000000003</v>
      </c>
      <c r="M41" s="19">
        <f t="shared" si="4"/>
        <v>7.1063099999999997</v>
      </c>
      <c r="N41" s="19">
        <f t="shared" si="4"/>
        <v>6.8867000000000003</v>
      </c>
    </row>
    <row r="42" spans="1:19" s="28" customFormat="1" ht="10.5" customHeight="1">
      <c r="A42" s="30">
        <f t="shared" si="1"/>
        <v>0</v>
      </c>
      <c r="C42" s="21">
        <f t="shared" si="2"/>
        <v>27</v>
      </c>
      <c r="D42" s="22">
        <f t="shared" si="4"/>
        <v>9.7103599999999997</v>
      </c>
      <c r="E42" s="22">
        <f t="shared" si="4"/>
        <v>8.5730500000000003</v>
      </c>
      <c r="F42" s="22">
        <f t="shared" si="4"/>
        <v>8.8469700000000007</v>
      </c>
      <c r="G42" s="22">
        <f t="shared" si="4"/>
        <v>8.6699800000000007</v>
      </c>
      <c r="H42" s="22">
        <f t="shared" si="4"/>
        <v>8.2234599999999993</v>
      </c>
      <c r="I42" s="22">
        <f t="shared" si="4"/>
        <v>7.7146100000000004</v>
      </c>
      <c r="J42" s="22">
        <f t="shared" si="4"/>
        <v>7.5982900000000004</v>
      </c>
      <c r="K42" s="22">
        <f t="shared" si="4"/>
        <v>7.47905</v>
      </c>
      <c r="L42" s="22">
        <f t="shared" si="4"/>
        <v>7.2580600000000004</v>
      </c>
      <c r="M42" s="22">
        <f t="shared" si="4"/>
        <v>7.1074599999999997</v>
      </c>
      <c r="N42" s="22">
        <f t="shared" si="4"/>
        <v>6.88781</v>
      </c>
    </row>
    <row r="43" spans="1:19" s="28" customFormat="1" ht="10.5" customHeight="1">
      <c r="A43" s="30">
        <f t="shared" si="1"/>
        <v>0</v>
      </c>
      <c r="C43" s="26">
        <f t="shared" si="2"/>
        <v>28</v>
      </c>
      <c r="D43" s="19">
        <f t="shared" si="4"/>
        <v>9.7118699999999993</v>
      </c>
      <c r="E43" s="19">
        <f t="shared" si="4"/>
        <v>8.5743799999999997</v>
      </c>
      <c r="F43" s="19">
        <f t="shared" si="4"/>
        <v>8.8483999999999998</v>
      </c>
      <c r="G43" s="19">
        <f t="shared" si="4"/>
        <v>8.6713900000000006</v>
      </c>
      <c r="H43" s="19">
        <f t="shared" si="4"/>
        <v>8.2248000000000001</v>
      </c>
      <c r="I43" s="19">
        <f t="shared" si="4"/>
        <v>7.7158600000000002</v>
      </c>
      <c r="J43" s="19">
        <f t="shared" si="4"/>
        <v>7.5995200000000001</v>
      </c>
      <c r="K43" s="19">
        <f t="shared" si="4"/>
        <v>7.4802600000000004</v>
      </c>
      <c r="L43" s="19">
        <f t="shared" si="4"/>
        <v>7.2592400000000001</v>
      </c>
      <c r="M43" s="19">
        <f t="shared" si="4"/>
        <v>7.1086099999999997</v>
      </c>
      <c r="N43" s="19">
        <f t="shared" si="4"/>
        <v>6.8889300000000002</v>
      </c>
    </row>
    <row r="44" spans="1:19" s="25" customFormat="1" ht="11.25" customHeight="1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>
      <c r="A47" s="31"/>
    </row>
    <row r="48" spans="1:19" ht="11.1" customHeight="1">
      <c r="A48" s="31"/>
      <c r="B48" s="1" t="s">
        <v>15</v>
      </c>
      <c r="C48" s="1">
        <f>[1]Forsendur!C3</f>
        <v>7594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>
      <c r="A49" s="31"/>
      <c r="C49" s="34">
        <f>[1]Forsendur!C4</f>
        <v>384.6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>
      <c r="A52" s="31"/>
      <c r="B52" s="1" t="s">
        <v>20</v>
      </c>
      <c r="C52" s="13">
        <f>[1]Forsendur!C7</f>
        <v>0</v>
      </c>
    </row>
    <row r="53" spans="1:19" ht="11.1" customHeight="1">
      <c r="A53" s="31"/>
      <c r="B53" s="1" t="str">
        <f>B14</f>
        <v>Hækkun vísitölu</v>
      </c>
      <c r="C53" s="13">
        <f>Verdb_raun</f>
        <v>0</v>
      </c>
      <c r="H53" s="32"/>
      <c r="K53" s="32"/>
      <c r="M53" s="32"/>
      <c r="N53" s="32"/>
    </row>
    <row r="54" spans="1:19" ht="3.95" customHeight="1">
      <c r="A54" s="31"/>
    </row>
    <row r="55" spans="1:19" ht="10.5" customHeight="1">
      <c r="A55" s="17">
        <f t="shared" ref="A55:A82" si="5">IF(Dags_visit_naest&gt;C55,verdbspa,Verdb_raun)</f>
        <v>0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6.6679599999999999</v>
      </c>
      <c r="E55" s="19">
        <f t="shared" si="6"/>
        <v>5.5076799999999997</v>
      </c>
      <c r="F55" s="19">
        <f t="shared" si="6"/>
        <v>5.2076700000000002</v>
      </c>
      <c r="G55" s="19">
        <f t="shared" si="6"/>
        <v>5.1216100000000004</v>
      </c>
      <c r="H55" s="19">
        <f t="shared" si="6"/>
        <v>5.0279800000000003</v>
      </c>
      <c r="I55" s="19">
        <f t="shared" si="6"/>
        <v>5.0041200000000003</v>
      </c>
      <c r="J55" s="19">
        <f>ROUND(100000*LVT/J$50*((1+J$51/100)^((DAYS360(J$45,$L$2)+$C55-1)/360)*((1+$A55)^(($C55-15)/30)))/100000,5)</f>
        <v>4.90984</v>
      </c>
      <c r="K55" s="19">
        <f t="shared" ref="K55:N82" si="7">ROUND(100000*NVT/K$50*((1+K$51/100)^((DAYS360(K$45,$L$2)+$C55-1)/360)*((1+$A55)^(($C55-15)/30)))/100000,5)</f>
        <v>4.79718</v>
      </c>
      <c r="L55" s="19">
        <f t="shared" si="7"/>
        <v>4.6127799999999999</v>
      </c>
      <c r="M55" s="19">
        <f t="shared" si="7"/>
        <v>4.0460099999999999</v>
      </c>
      <c r="N55" s="19">
        <f t="shared" si="7"/>
        <v>3.11755</v>
      </c>
    </row>
    <row r="56" spans="1:19" ht="10.5" customHeight="1">
      <c r="A56" s="17">
        <f t="shared" si="5"/>
        <v>0</v>
      </c>
      <c r="B56" s="32"/>
      <c r="C56" s="20">
        <f t="shared" ref="C56:C82" si="8">C55+1</f>
        <v>2</v>
      </c>
      <c r="D56" s="19">
        <f t="shared" si="6"/>
        <v>6.6690399999999999</v>
      </c>
      <c r="E56" s="19">
        <f t="shared" si="6"/>
        <v>5.5084299999999997</v>
      </c>
      <c r="F56" s="19">
        <f t="shared" si="6"/>
        <v>5.2083399999999997</v>
      </c>
      <c r="G56" s="19">
        <f t="shared" si="6"/>
        <v>5.1222700000000003</v>
      </c>
      <c r="H56" s="19">
        <f t="shared" si="6"/>
        <v>5.0286299999999997</v>
      </c>
      <c r="I56" s="19">
        <f t="shared" si="6"/>
        <v>5.0047600000000001</v>
      </c>
      <c r="J56" s="19">
        <f t="shared" si="6"/>
        <v>4.9104700000000001</v>
      </c>
      <c r="K56" s="19">
        <f t="shared" si="7"/>
        <v>4.7977999999999996</v>
      </c>
      <c r="L56" s="19">
        <f t="shared" si="7"/>
        <v>4.6133699999999997</v>
      </c>
      <c r="M56" s="19">
        <f t="shared" si="7"/>
        <v>4.0465299999999997</v>
      </c>
      <c r="N56" s="19">
        <f t="shared" si="7"/>
        <v>3.11795</v>
      </c>
    </row>
    <row r="57" spans="1:19" ht="10.5" customHeight="1">
      <c r="A57" s="17">
        <f t="shared" si="5"/>
        <v>0</v>
      </c>
      <c r="B57" s="32"/>
      <c r="C57" s="21">
        <f t="shared" si="8"/>
        <v>3</v>
      </c>
      <c r="D57" s="22">
        <f t="shared" si="6"/>
        <v>6.6701199999999998</v>
      </c>
      <c r="E57" s="22">
        <f t="shared" si="6"/>
        <v>5.5091799999999997</v>
      </c>
      <c r="F57" s="22">
        <f t="shared" si="6"/>
        <v>5.2090100000000001</v>
      </c>
      <c r="G57" s="22">
        <f t="shared" si="6"/>
        <v>5.1229300000000002</v>
      </c>
      <c r="H57" s="22">
        <f t="shared" si="6"/>
        <v>5.02928</v>
      </c>
      <c r="I57" s="22">
        <f t="shared" si="6"/>
        <v>5.0054100000000004</v>
      </c>
      <c r="J57" s="22">
        <f t="shared" si="6"/>
        <v>4.9111000000000002</v>
      </c>
      <c r="K57" s="22">
        <f t="shared" si="7"/>
        <v>4.7984200000000001</v>
      </c>
      <c r="L57" s="22">
        <f t="shared" si="7"/>
        <v>4.6139700000000001</v>
      </c>
      <c r="M57" s="22">
        <f t="shared" si="7"/>
        <v>4.0470499999999996</v>
      </c>
      <c r="N57" s="22">
        <f t="shared" si="7"/>
        <v>3.11835</v>
      </c>
    </row>
    <row r="58" spans="1:19" ht="10.5" customHeight="1">
      <c r="A58" s="17">
        <f t="shared" si="5"/>
        <v>0</v>
      </c>
      <c r="B58" s="32"/>
      <c r="C58" s="20">
        <f t="shared" si="8"/>
        <v>4</v>
      </c>
      <c r="D58" s="19">
        <f t="shared" si="6"/>
        <v>6.6711999999999998</v>
      </c>
      <c r="E58" s="19">
        <f t="shared" si="6"/>
        <v>5.5099200000000002</v>
      </c>
      <c r="F58" s="19">
        <f t="shared" si="6"/>
        <v>5.2096900000000002</v>
      </c>
      <c r="G58" s="19">
        <f t="shared" si="6"/>
        <v>5.1235900000000001</v>
      </c>
      <c r="H58" s="19">
        <f t="shared" si="6"/>
        <v>5.0299199999999997</v>
      </c>
      <c r="I58" s="19">
        <f t="shared" si="6"/>
        <v>5.0060500000000001</v>
      </c>
      <c r="J58" s="19">
        <f t="shared" si="6"/>
        <v>4.91174</v>
      </c>
      <c r="K58" s="19">
        <f t="shared" si="7"/>
        <v>4.7990399999999998</v>
      </c>
      <c r="L58" s="19">
        <f t="shared" si="7"/>
        <v>4.61456</v>
      </c>
      <c r="M58" s="19">
        <f t="shared" si="7"/>
        <v>4.04758</v>
      </c>
      <c r="N58" s="19">
        <f t="shared" si="7"/>
        <v>3.11876</v>
      </c>
    </row>
    <row r="59" spans="1:19" ht="10.5" customHeight="1">
      <c r="A59" s="17">
        <f t="shared" si="5"/>
        <v>0</v>
      </c>
      <c r="B59" s="32"/>
      <c r="C59" s="20">
        <f t="shared" si="8"/>
        <v>5</v>
      </c>
      <c r="D59" s="19">
        <f t="shared" si="6"/>
        <v>6.6722799999999998</v>
      </c>
      <c r="E59" s="19">
        <f t="shared" si="6"/>
        <v>5.5106700000000002</v>
      </c>
      <c r="F59" s="19">
        <f t="shared" si="6"/>
        <v>5.2103599999999997</v>
      </c>
      <c r="G59" s="19">
        <f t="shared" si="6"/>
        <v>5.12425</v>
      </c>
      <c r="H59" s="19">
        <f t="shared" si="6"/>
        <v>5.03057</v>
      </c>
      <c r="I59" s="19">
        <f t="shared" si="6"/>
        <v>5.0067000000000004</v>
      </c>
      <c r="J59" s="19">
        <f t="shared" si="6"/>
        <v>4.9123700000000001</v>
      </c>
      <c r="K59" s="19">
        <f t="shared" si="7"/>
        <v>4.7996600000000003</v>
      </c>
      <c r="L59" s="19">
        <f t="shared" si="7"/>
        <v>4.6151600000000004</v>
      </c>
      <c r="M59" s="19">
        <f t="shared" si="7"/>
        <v>4.0480999999999998</v>
      </c>
      <c r="N59" s="19">
        <f t="shared" si="7"/>
        <v>3.1191599999999999</v>
      </c>
    </row>
    <row r="60" spans="1:19" ht="10.5" customHeight="1">
      <c r="A60" s="17">
        <f t="shared" si="5"/>
        <v>0</v>
      </c>
      <c r="B60" s="32"/>
      <c r="C60" s="21">
        <f t="shared" si="8"/>
        <v>6</v>
      </c>
      <c r="D60" s="22">
        <f t="shared" si="6"/>
        <v>6.6733599999999997</v>
      </c>
      <c r="E60" s="22">
        <f t="shared" si="6"/>
        <v>5.5114200000000002</v>
      </c>
      <c r="F60" s="22">
        <f t="shared" si="6"/>
        <v>5.2110300000000001</v>
      </c>
      <c r="G60" s="22">
        <f t="shared" si="6"/>
        <v>5.1249099999999999</v>
      </c>
      <c r="H60" s="22">
        <f t="shared" si="6"/>
        <v>5.0312200000000002</v>
      </c>
      <c r="I60" s="22">
        <f t="shared" si="6"/>
        <v>5.0073400000000001</v>
      </c>
      <c r="J60" s="22">
        <f t="shared" si="6"/>
        <v>4.9130000000000003</v>
      </c>
      <c r="K60" s="22">
        <f t="shared" si="7"/>
        <v>4.8002700000000003</v>
      </c>
      <c r="L60" s="22">
        <f t="shared" si="7"/>
        <v>4.6157500000000002</v>
      </c>
      <c r="M60" s="22">
        <f t="shared" si="7"/>
        <v>4.0486199999999997</v>
      </c>
      <c r="N60" s="22">
        <f t="shared" si="7"/>
        <v>3.1195599999999999</v>
      </c>
    </row>
    <row r="61" spans="1:19" ht="10.5" customHeight="1">
      <c r="A61" s="17">
        <f t="shared" si="5"/>
        <v>0</v>
      </c>
      <c r="B61" s="32"/>
      <c r="C61" s="20">
        <f t="shared" si="8"/>
        <v>7</v>
      </c>
      <c r="D61" s="19">
        <f t="shared" si="6"/>
        <v>6.6744399999999997</v>
      </c>
      <c r="E61" s="19">
        <f t="shared" si="6"/>
        <v>5.5121700000000002</v>
      </c>
      <c r="F61" s="19">
        <f t="shared" si="6"/>
        <v>5.2117000000000004</v>
      </c>
      <c r="G61" s="19">
        <f t="shared" si="6"/>
        <v>5.1255699999999997</v>
      </c>
      <c r="H61" s="19">
        <f t="shared" si="6"/>
        <v>5.0318699999999996</v>
      </c>
      <c r="I61" s="19">
        <f t="shared" si="6"/>
        <v>5.0079900000000004</v>
      </c>
      <c r="J61" s="19">
        <f t="shared" si="6"/>
        <v>4.91364</v>
      </c>
      <c r="K61" s="19">
        <f t="shared" si="7"/>
        <v>4.8008899999999999</v>
      </c>
      <c r="L61" s="19">
        <f t="shared" si="7"/>
        <v>4.6163499999999997</v>
      </c>
      <c r="M61" s="19">
        <f t="shared" si="7"/>
        <v>4.0491400000000004</v>
      </c>
      <c r="N61" s="19">
        <f t="shared" si="7"/>
        <v>3.1199599999999998</v>
      </c>
    </row>
    <row r="62" spans="1:19" ht="10.5" customHeight="1">
      <c r="A62" s="17">
        <f t="shared" si="5"/>
        <v>0</v>
      </c>
      <c r="B62" s="32"/>
      <c r="C62" s="20">
        <f t="shared" si="8"/>
        <v>8</v>
      </c>
      <c r="D62" s="19">
        <f t="shared" si="6"/>
        <v>6.6755199999999997</v>
      </c>
      <c r="E62" s="19">
        <f t="shared" si="6"/>
        <v>5.5129099999999998</v>
      </c>
      <c r="F62" s="19">
        <f t="shared" si="6"/>
        <v>5.2123699999999999</v>
      </c>
      <c r="G62" s="19">
        <f t="shared" si="6"/>
        <v>5.1262299999999996</v>
      </c>
      <c r="H62" s="19">
        <f t="shared" si="6"/>
        <v>5.0325199999999999</v>
      </c>
      <c r="I62" s="19">
        <f t="shared" si="6"/>
        <v>5.0086399999999998</v>
      </c>
      <c r="J62" s="19">
        <f t="shared" si="6"/>
        <v>4.9142700000000001</v>
      </c>
      <c r="K62" s="19">
        <f t="shared" si="7"/>
        <v>4.8015100000000004</v>
      </c>
      <c r="L62" s="19">
        <f t="shared" si="7"/>
        <v>4.6169399999999996</v>
      </c>
      <c r="M62" s="19">
        <f t="shared" si="7"/>
        <v>4.0496600000000003</v>
      </c>
      <c r="N62" s="19">
        <f t="shared" si="7"/>
        <v>3.1203599999999998</v>
      </c>
    </row>
    <row r="63" spans="1:19" s="25" customFormat="1" ht="10.5" customHeight="1">
      <c r="A63" s="17">
        <f t="shared" si="5"/>
        <v>0</v>
      </c>
      <c r="B63" s="35"/>
      <c r="C63" s="21">
        <f t="shared" si="8"/>
        <v>9</v>
      </c>
      <c r="D63" s="22">
        <f t="shared" si="6"/>
        <v>6.6765999999999996</v>
      </c>
      <c r="E63" s="22">
        <f t="shared" si="6"/>
        <v>5.5136599999999998</v>
      </c>
      <c r="F63" s="22">
        <f t="shared" si="6"/>
        <v>5.2130400000000003</v>
      </c>
      <c r="G63" s="22">
        <f t="shared" si="6"/>
        <v>5.1268900000000004</v>
      </c>
      <c r="H63" s="22">
        <f t="shared" si="6"/>
        <v>5.0331700000000001</v>
      </c>
      <c r="I63" s="22">
        <f t="shared" si="6"/>
        <v>5.0092800000000004</v>
      </c>
      <c r="J63" s="22">
        <f t="shared" si="6"/>
        <v>4.9149000000000003</v>
      </c>
      <c r="K63" s="22">
        <f t="shared" si="7"/>
        <v>4.80213</v>
      </c>
      <c r="L63" s="22">
        <f t="shared" si="7"/>
        <v>4.61754</v>
      </c>
      <c r="M63" s="22">
        <f t="shared" si="7"/>
        <v>4.0501899999999997</v>
      </c>
      <c r="N63" s="22">
        <f t="shared" si="7"/>
        <v>3.1207699999999998</v>
      </c>
    </row>
    <row r="64" spans="1:19" s="25" customFormat="1" ht="10.5" customHeight="1">
      <c r="A64" s="17">
        <f t="shared" si="5"/>
        <v>0</v>
      </c>
      <c r="B64" s="35"/>
      <c r="C64" s="24">
        <f t="shared" si="8"/>
        <v>10</v>
      </c>
      <c r="D64" s="19">
        <f t="shared" si="6"/>
        <v>6.6776799999999996</v>
      </c>
      <c r="E64" s="19">
        <f t="shared" si="6"/>
        <v>5.5144099999999998</v>
      </c>
      <c r="F64" s="19">
        <f t="shared" si="6"/>
        <v>5.2137200000000004</v>
      </c>
      <c r="G64" s="19">
        <f t="shared" si="6"/>
        <v>5.1275500000000003</v>
      </c>
      <c r="H64" s="19">
        <f t="shared" si="6"/>
        <v>5.0338200000000004</v>
      </c>
      <c r="I64" s="19">
        <f t="shared" si="6"/>
        <v>5.0099299999999998</v>
      </c>
      <c r="J64" s="19">
        <f t="shared" si="6"/>
        <v>4.91554</v>
      </c>
      <c r="K64" s="19">
        <f t="shared" si="7"/>
        <v>4.8027499999999996</v>
      </c>
      <c r="L64" s="19">
        <f t="shared" si="7"/>
        <v>4.6181299999999998</v>
      </c>
      <c r="M64" s="19">
        <f t="shared" si="7"/>
        <v>4.0507099999999996</v>
      </c>
      <c r="N64" s="19">
        <f t="shared" si="7"/>
        <v>3.1211700000000002</v>
      </c>
    </row>
    <row r="65" spans="1:14" s="28" customFormat="1" ht="10.5" customHeight="1">
      <c r="A65" s="29">
        <f t="shared" si="5"/>
        <v>0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6.6787599999999996</v>
      </c>
      <c r="E65" s="19">
        <f t="shared" si="9"/>
        <v>5.5151500000000002</v>
      </c>
      <c r="F65" s="19">
        <f t="shared" si="9"/>
        <v>5.2143899999999999</v>
      </c>
      <c r="G65" s="19">
        <f t="shared" si="9"/>
        <v>5.1282100000000002</v>
      </c>
      <c r="H65" s="19">
        <f t="shared" si="9"/>
        <v>5.0344600000000002</v>
      </c>
      <c r="I65" s="19">
        <f t="shared" si="9"/>
        <v>5.0105700000000004</v>
      </c>
      <c r="J65" s="19">
        <f t="shared" si="9"/>
        <v>4.9161700000000002</v>
      </c>
      <c r="K65" s="19">
        <f t="shared" si="7"/>
        <v>4.8033700000000001</v>
      </c>
      <c r="L65" s="19">
        <f t="shared" si="7"/>
        <v>4.6187300000000002</v>
      </c>
      <c r="M65" s="19">
        <f t="shared" si="7"/>
        <v>4.0512300000000003</v>
      </c>
      <c r="N65" s="19">
        <f t="shared" si="7"/>
        <v>3.1215700000000002</v>
      </c>
    </row>
    <row r="66" spans="1:14" s="28" customFormat="1" ht="10.5" customHeight="1">
      <c r="A66" s="29">
        <f t="shared" si="5"/>
        <v>0</v>
      </c>
      <c r="B66" s="36"/>
      <c r="C66" s="21">
        <f t="shared" si="8"/>
        <v>12</v>
      </c>
      <c r="D66" s="22">
        <f t="shared" si="9"/>
        <v>6.6798400000000004</v>
      </c>
      <c r="E66" s="22">
        <f t="shared" si="9"/>
        <v>5.5159000000000002</v>
      </c>
      <c r="F66" s="22">
        <f t="shared" si="9"/>
        <v>5.2150600000000003</v>
      </c>
      <c r="G66" s="22">
        <f t="shared" si="9"/>
        <v>5.12887</v>
      </c>
      <c r="H66" s="22">
        <f t="shared" si="9"/>
        <v>5.0351100000000004</v>
      </c>
      <c r="I66" s="22">
        <f t="shared" si="9"/>
        <v>5.0112199999999998</v>
      </c>
      <c r="J66" s="22">
        <f t="shared" si="9"/>
        <v>4.9168099999999999</v>
      </c>
      <c r="K66" s="22">
        <f t="shared" si="7"/>
        <v>4.8039899999999998</v>
      </c>
      <c r="L66" s="22">
        <f t="shared" si="7"/>
        <v>4.6193200000000001</v>
      </c>
      <c r="M66" s="22">
        <f t="shared" si="7"/>
        <v>4.0517500000000002</v>
      </c>
      <c r="N66" s="22">
        <f t="shared" si="7"/>
        <v>3.1219700000000001</v>
      </c>
    </row>
    <row r="67" spans="1:14" s="28" customFormat="1" ht="10.5" customHeight="1">
      <c r="A67" s="29">
        <f t="shared" si="5"/>
        <v>0</v>
      </c>
      <c r="B67" s="36"/>
      <c r="C67" s="24">
        <f t="shared" si="8"/>
        <v>13</v>
      </c>
      <c r="D67" s="19">
        <f t="shared" si="9"/>
        <v>6.68093</v>
      </c>
      <c r="E67" s="19">
        <f t="shared" si="9"/>
        <v>5.5166500000000003</v>
      </c>
      <c r="F67" s="19">
        <f t="shared" si="9"/>
        <v>5.2157299999999998</v>
      </c>
      <c r="G67" s="19">
        <f t="shared" si="9"/>
        <v>5.1295299999999999</v>
      </c>
      <c r="H67" s="19">
        <f t="shared" si="9"/>
        <v>5.0357599999999998</v>
      </c>
      <c r="I67" s="19">
        <f t="shared" si="9"/>
        <v>5.0118600000000004</v>
      </c>
      <c r="J67" s="19">
        <f t="shared" si="9"/>
        <v>4.91744</v>
      </c>
      <c r="K67" s="19">
        <f t="shared" si="7"/>
        <v>4.8046100000000003</v>
      </c>
      <c r="L67" s="19">
        <f t="shared" si="7"/>
        <v>4.6199199999999996</v>
      </c>
      <c r="M67" s="19">
        <f t="shared" si="7"/>
        <v>4.05227</v>
      </c>
      <c r="N67" s="19">
        <f t="shared" si="7"/>
        <v>3.1223800000000002</v>
      </c>
    </row>
    <row r="68" spans="1:14" s="28" customFormat="1" ht="10.5" customHeight="1">
      <c r="A68" s="30">
        <f t="shared" si="5"/>
        <v>0</v>
      </c>
      <c r="B68" s="36"/>
      <c r="C68" s="24">
        <f t="shared" si="8"/>
        <v>14</v>
      </c>
      <c r="D68" s="19">
        <f t="shared" si="9"/>
        <v>6.68201</v>
      </c>
      <c r="E68" s="19">
        <f t="shared" si="9"/>
        <v>5.5174000000000003</v>
      </c>
      <c r="F68" s="19">
        <f t="shared" si="9"/>
        <v>5.2164000000000001</v>
      </c>
      <c r="G68" s="19">
        <f t="shared" si="9"/>
        <v>5.1302000000000003</v>
      </c>
      <c r="H68" s="19">
        <f t="shared" si="9"/>
        <v>5.0364100000000001</v>
      </c>
      <c r="I68" s="19">
        <f t="shared" si="9"/>
        <v>5.0125099999999998</v>
      </c>
      <c r="J68" s="19">
        <f t="shared" si="9"/>
        <v>4.9180700000000002</v>
      </c>
      <c r="K68" s="19">
        <f t="shared" si="7"/>
        <v>4.8052299999999999</v>
      </c>
      <c r="L68" s="19">
        <f t="shared" si="7"/>
        <v>4.6205100000000003</v>
      </c>
      <c r="M68" s="19">
        <f t="shared" si="7"/>
        <v>4.0528000000000004</v>
      </c>
      <c r="N68" s="19">
        <f t="shared" si="7"/>
        <v>3.1227800000000001</v>
      </c>
    </row>
    <row r="69" spans="1:14" s="28" customFormat="1" ht="10.5" customHeight="1">
      <c r="A69" s="30">
        <f t="shared" si="5"/>
        <v>0</v>
      </c>
      <c r="B69" s="36"/>
      <c r="C69" s="21">
        <f t="shared" si="8"/>
        <v>15</v>
      </c>
      <c r="D69" s="22">
        <f t="shared" si="9"/>
        <v>6.68309</v>
      </c>
      <c r="E69" s="22">
        <f t="shared" si="9"/>
        <v>5.5181399999999998</v>
      </c>
      <c r="F69" s="22">
        <f t="shared" si="9"/>
        <v>5.2170800000000002</v>
      </c>
      <c r="G69" s="22">
        <f t="shared" si="9"/>
        <v>5.1308600000000002</v>
      </c>
      <c r="H69" s="22">
        <f t="shared" si="9"/>
        <v>5.0370600000000003</v>
      </c>
      <c r="I69" s="22">
        <f t="shared" si="9"/>
        <v>5.0131600000000001</v>
      </c>
      <c r="J69" s="22">
        <f t="shared" si="9"/>
        <v>4.9187099999999999</v>
      </c>
      <c r="K69" s="22">
        <f t="shared" si="7"/>
        <v>4.8058500000000004</v>
      </c>
      <c r="L69" s="22">
        <f t="shared" si="7"/>
        <v>4.6211099999999998</v>
      </c>
      <c r="M69" s="22">
        <f t="shared" si="7"/>
        <v>4.0533200000000003</v>
      </c>
      <c r="N69" s="22">
        <f t="shared" si="7"/>
        <v>3.1231800000000001</v>
      </c>
    </row>
    <row r="70" spans="1:14" s="28" customFormat="1" ht="10.5" customHeight="1">
      <c r="A70" s="30">
        <f t="shared" si="5"/>
        <v>0</v>
      </c>
      <c r="B70" s="36"/>
      <c r="C70" s="24">
        <f>C69+1</f>
        <v>16</v>
      </c>
      <c r="D70" s="19">
        <f t="shared" si="9"/>
        <v>6.6841699999999999</v>
      </c>
      <c r="E70" s="19">
        <f t="shared" si="9"/>
        <v>5.5188899999999999</v>
      </c>
      <c r="F70" s="19">
        <f t="shared" si="9"/>
        <v>5.2177499999999997</v>
      </c>
      <c r="G70" s="19">
        <f t="shared" si="9"/>
        <v>5.1315200000000001</v>
      </c>
      <c r="H70" s="19">
        <f t="shared" si="9"/>
        <v>5.0377099999999997</v>
      </c>
      <c r="I70" s="19">
        <f t="shared" si="9"/>
        <v>5.0137999999999998</v>
      </c>
      <c r="J70" s="19">
        <f t="shared" si="9"/>
        <v>4.91934</v>
      </c>
      <c r="K70" s="19">
        <f t="shared" si="7"/>
        <v>4.80647</v>
      </c>
      <c r="L70" s="19">
        <f t="shared" si="7"/>
        <v>4.6216999999999997</v>
      </c>
      <c r="M70" s="19">
        <f t="shared" si="7"/>
        <v>4.0538400000000001</v>
      </c>
      <c r="N70" s="19">
        <f t="shared" si="7"/>
        <v>3.12358</v>
      </c>
    </row>
    <row r="71" spans="1:14" s="28" customFormat="1" ht="10.5" customHeight="1">
      <c r="A71" s="30">
        <f t="shared" si="5"/>
        <v>0</v>
      </c>
      <c r="B71" s="36"/>
      <c r="C71" s="24">
        <f t="shared" si="8"/>
        <v>17</v>
      </c>
      <c r="D71" s="19">
        <f t="shared" si="9"/>
        <v>6.6852499999999999</v>
      </c>
      <c r="E71" s="19">
        <f t="shared" si="9"/>
        <v>5.5196399999999999</v>
      </c>
      <c r="F71" s="19">
        <f t="shared" si="9"/>
        <v>5.2184200000000001</v>
      </c>
      <c r="G71" s="19">
        <f t="shared" si="9"/>
        <v>5.13218</v>
      </c>
      <c r="H71" s="19">
        <f t="shared" si="9"/>
        <v>5.0383599999999999</v>
      </c>
      <c r="I71" s="19">
        <f t="shared" si="9"/>
        <v>5.0144500000000001</v>
      </c>
      <c r="J71" s="19">
        <f t="shared" si="9"/>
        <v>4.9199799999999998</v>
      </c>
      <c r="K71" s="19">
        <f t="shared" si="7"/>
        <v>4.8070899999999996</v>
      </c>
      <c r="L71" s="19">
        <f t="shared" si="7"/>
        <v>4.6223000000000001</v>
      </c>
      <c r="M71" s="19">
        <f t="shared" si="7"/>
        <v>4.05436</v>
      </c>
      <c r="N71" s="19">
        <f t="shared" si="7"/>
        <v>3.12399</v>
      </c>
    </row>
    <row r="72" spans="1:14" s="28" customFormat="1" ht="10.5" customHeight="1">
      <c r="A72" s="30">
        <f t="shared" si="5"/>
        <v>0</v>
      </c>
      <c r="B72" s="36"/>
      <c r="C72" s="21">
        <f t="shared" si="8"/>
        <v>18</v>
      </c>
      <c r="D72" s="22">
        <f t="shared" si="9"/>
        <v>6.6863400000000004</v>
      </c>
      <c r="E72" s="22">
        <f t="shared" si="9"/>
        <v>5.5203899999999999</v>
      </c>
      <c r="F72" s="22">
        <f t="shared" si="9"/>
        <v>5.2191000000000001</v>
      </c>
      <c r="G72" s="22">
        <f t="shared" si="9"/>
        <v>5.1328399999999998</v>
      </c>
      <c r="H72" s="22">
        <f t="shared" si="9"/>
        <v>5.0390100000000002</v>
      </c>
      <c r="I72" s="22">
        <f t="shared" si="9"/>
        <v>5.0151000000000003</v>
      </c>
      <c r="J72" s="22">
        <f t="shared" si="9"/>
        <v>4.9206099999999999</v>
      </c>
      <c r="K72" s="22">
        <f t="shared" si="7"/>
        <v>4.8077100000000002</v>
      </c>
      <c r="L72" s="22">
        <f t="shared" si="7"/>
        <v>4.6228999999999996</v>
      </c>
      <c r="M72" s="22">
        <f t="shared" si="7"/>
        <v>4.0548900000000003</v>
      </c>
      <c r="N72" s="22">
        <f t="shared" si="7"/>
        <v>3.12439</v>
      </c>
    </row>
    <row r="73" spans="1:14" s="28" customFormat="1" ht="10.5" customHeight="1">
      <c r="A73" s="30">
        <f t="shared" si="5"/>
        <v>0</v>
      </c>
      <c r="B73" s="36"/>
      <c r="C73" s="24">
        <f t="shared" si="8"/>
        <v>19</v>
      </c>
      <c r="D73" s="19">
        <f t="shared" si="9"/>
        <v>6.6874200000000004</v>
      </c>
      <c r="E73" s="19">
        <f t="shared" si="9"/>
        <v>5.5211399999999999</v>
      </c>
      <c r="F73" s="19">
        <f t="shared" si="9"/>
        <v>5.2197699999999996</v>
      </c>
      <c r="G73" s="19">
        <f t="shared" si="9"/>
        <v>5.1334999999999997</v>
      </c>
      <c r="H73" s="19">
        <f t="shared" si="9"/>
        <v>5.0396599999999996</v>
      </c>
      <c r="I73" s="19">
        <f t="shared" si="9"/>
        <v>5.0157400000000001</v>
      </c>
      <c r="J73" s="19">
        <f t="shared" si="9"/>
        <v>4.9212400000000001</v>
      </c>
      <c r="K73" s="19">
        <f t="shared" si="7"/>
        <v>4.8083299999999998</v>
      </c>
      <c r="L73" s="19">
        <f t="shared" si="7"/>
        <v>4.6234900000000003</v>
      </c>
      <c r="M73" s="19">
        <f t="shared" si="7"/>
        <v>4.0554100000000002</v>
      </c>
      <c r="N73" s="19">
        <f t="shared" si="7"/>
        <v>3.12479</v>
      </c>
    </row>
    <row r="74" spans="1:14" s="28" customFormat="1" ht="10.5" customHeight="1">
      <c r="A74" s="30">
        <f t="shared" si="5"/>
        <v>0</v>
      </c>
      <c r="B74" s="36"/>
      <c r="C74" s="24">
        <f t="shared" si="8"/>
        <v>20</v>
      </c>
      <c r="D74" s="19">
        <f t="shared" si="9"/>
        <v>6.6885000000000003</v>
      </c>
      <c r="E74" s="19">
        <f t="shared" si="9"/>
        <v>5.52189</v>
      </c>
      <c r="F74" s="19">
        <f t="shared" si="9"/>
        <v>5.22044</v>
      </c>
      <c r="G74" s="19">
        <f t="shared" si="9"/>
        <v>5.1341700000000001</v>
      </c>
      <c r="H74" s="19">
        <f t="shared" si="9"/>
        <v>5.0403099999999998</v>
      </c>
      <c r="I74" s="19">
        <f t="shared" si="9"/>
        <v>5.0163900000000003</v>
      </c>
      <c r="J74" s="19">
        <f t="shared" si="9"/>
        <v>4.9218799999999998</v>
      </c>
      <c r="K74" s="19">
        <f t="shared" si="7"/>
        <v>4.8089500000000003</v>
      </c>
      <c r="L74" s="19">
        <f t="shared" si="7"/>
        <v>4.6240899999999998</v>
      </c>
      <c r="M74" s="19">
        <f t="shared" si="7"/>
        <v>4.05593</v>
      </c>
      <c r="N74" s="19">
        <f t="shared" si="7"/>
        <v>3.1251899999999999</v>
      </c>
    </row>
    <row r="75" spans="1:14" s="28" customFormat="1" ht="10.5" customHeight="1">
      <c r="A75" s="30">
        <f t="shared" si="5"/>
        <v>0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6.6895800000000003</v>
      </c>
      <c r="E75" s="22">
        <f t="shared" si="10"/>
        <v>5.5226300000000004</v>
      </c>
      <c r="F75" s="22">
        <f t="shared" si="10"/>
        <v>5.2211100000000004</v>
      </c>
      <c r="G75" s="22">
        <f t="shared" si="10"/>
        <v>5.13483</v>
      </c>
      <c r="H75" s="22">
        <f t="shared" si="10"/>
        <v>5.0409600000000001</v>
      </c>
      <c r="I75" s="22">
        <f t="shared" si="10"/>
        <v>5.0170399999999997</v>
      </c>
      <c r="J75" s="22">
        <f t="shared" si="10"/>
        <v>4.9225099999999999</v>
      </c>
      <c r="K75" s="22">
        <f t="shared" si="7"/>
        <v>4.8095699999999999</v>
      </c>
      <c r="L75" s="22">
        <f t="shared" si="7"/>
        <v>4.6246799999999997</v>
      </c>
      <c r="M75" s="22">
        <f t="shared" si="7"/>
        <v>4.0564600000000004</v>
      </c>
      <c r="N75" s="22">
        <f t="shared" si="7"/>
        <v>3.1255999999999999</v>
      </c>
    </row>
    <row r="76" spans="1:14" s="28" customFormat="1" ht="10.5" customHeight="1">
      <c r="A76" s="30">
        <f t="shared" si="5"/>
        <v>0</v>
      </c>
      <c r="B76" s="36"/>
      <c r="C76" s="24">
        <f t="shared" si="8"/>
        <v>22</v>
      </c>
      <c r="D76" s="19">
        <f t="shared" si="10"/>
        <v>6.6906699999999999</v>
      </c>
      <c r="E76" s="19">
        <f t="shared" si="10"/>
        <v>5.5233800000000004</v>
      </c>
      <c r="F76" s="19">
        <f t="shared" si="10"/>
        <v>5.2217900000000004</v>
      </c>
      <c r="G76" s="19">
        <f t="shared" si="10"/>
        <v>5.1354899999999999</v>
      </c>
      <c r="H76" s="19">
        <f t="shared" si="10"/>
        <v>5.0416100000000004</v>
      </c>
      <c r="I76" s="19">
        <f t="shared" si="10"/>
        <v>5.0176800000000004</v>
      </c>
      <c r="J76" s="19">
        <f t="shared" si="10"/>
        <v>4.9231499999999997</v>
      </c>
      <c r="K76" s="19">
        <f t="shared" si="7"/>
        <v>4.8101900000000004</v>
      </c>
      <c r="L76" s="19">
        <f t="shared" si="7"/>
        <v>4.6252800000000001</v>
      </c>
      <c r="M76" s="19">
        <f t="shared" si="7"/>
        <v>4.0569800000000003</v>
      </c>
      <c r="N76" s="19">
        <f t="shared" si="7"/>
        <v>3.1259999999999999</v>
      </c>
    </row>
    <row r="77" spans="1:14" s="28" customFormat="1" ht="10.5" customHeight="1">
      <c r="A77" s="30">
        <f t="shared" si="5"/>
        <v>0</v>
      </c>
      <c r="B77" s="36"/>
      <c r="C77" s="24">
        <f t="shared" si="8"/>
        <v>23</v>
      </c>
      <c r="D77" s="19">
        <f t="shared" si="10"/>
        <v>6.6917499999999999</v>
      </c>
      <c r="E77" s="19">
        <f t="shared" si="10"/>
        <v>5.5241300000000004</v>
      </c>
      <c r="F77" s="19">
        <f t="shared" si="10"/>
        <v>5.2224599999999999</v>
      </c>
      <c r="G77" s="19">
        <f t="shared" si="10"/>
        <v>5.1361499999999998</v>
      </c>
      <c r="H77" s="19">
        <f t="shared" si="10"/>
        <v>5.0422599999999997</v>
      </c>
      <c r="I77" s="19">
        <f t="shared" si="10"/>
        <v>5.0183299999999997</v>
      </c>
      <c r="J77" s="19">
        <f t="shared" si="10"/>
        <v>4.9237799999999998</v>
      </c>
      <c r="K77" s="19">
        <f t="shared" si="7"/>
        <v>4.81081</v>
      </c>
      <c r="L77" s="19">
        <f t="shared" si="7"/>
        <v>4.6258800000000004</v>
      </c>
      <c r="M77" s="19">
        <f t="shared" si="7"/>
        <v>4.0575000000000001</v>
      </c>
      <c r="N77" s="19">
        <f t="shared" si="7"/>
        <v>3.1263999999999998</v>
      </c>
    </row>
    <row r="78" spans="1:14" s="28" customFormat="1" ht="10.5" customHeight="1">
      <c r="A78" s="30">
        <f t="shared" si="5"/>
        <v>0</v>
      </c>
      <c r="B78" s="36"/>
      <c r="C78" s="21">
        <f t="shared" si="8"/>
        <v>24</v>
      </c>
      <c r="D78" s="22">
        <f t="shared" si="10"/>
        <v>6.6928299999999998</v>
      </c>
      <c r="E78" s="22">
        <f t="shared" si="10"/>
        <v>5.5248799999999996</v>
      </c>
      <c r="F78" s="22">
        <f t="shared" si="10"/>
        <v>5.2231300000000003</v>
      </c>
      <c r="G78" s="22">
        <f t="shared" si="10"/>
        <v>5.1368099999999997</v>
      </c>
      <c r="H78" s="22">
        <f t="shared" si="10"/>
        <v>5.04291</v>
      </c>
      <c r="I78" s="22">
        <f t="shared" si="10"/>
        <v>5.01898</v>
      </c>
      <c r="J78" s="22">
        <f t="shared" si="10"/>
        <v>4.9244199999999996</v>
      </c>
      <c r="K78" s="22">
        <f t="shared" si="7"/>
        <v>4.8114299999999997</v>
      </c>
      <c r="L78" s="22">
        <f t="shared" si="7"/>
        <v>4.6264700000000003</v>
      </c>
      <c r="M78" s="22">
        <f t="shared" si="7"/>
        <v>4.05802</v>
      </c>
      <c r="N78" s="22">
        <f t="shared" si="7"/>
        <v>3.1268099999999999</v>
      </c>
    </row>
    <row r="79" spans="1:14" s="28" customFormat="1" ht="10.5" customHeight="1">
      <c r="A79" s="30">
        <f t="shared" si="5"/>
        <v>0</v>
      </c>
      <c r="B79" s="36"/>
      <c r="C79" s="24">
        <f t="shared" si="8"/>
        <v>25</v>
      </c>
      <c r="D79" s="19">
        <f t="shared" si="10"/>
        <v>6.6939200000000003</v>
      </c>
      <c r="E79" s="19">
        <f t="shared" si="10"/>
        <v>5.5256299999999996</v>
      </c>
      <c r="F79" s="19">
        <f t="shared" si="10"/>
        <v>5.2238100000000003</v>
      </c>
      <c r="G79" s="19">
        <f t="shared" si="10"/>
        <v>5.13748</v>
      </c>
      <c r="H79" s="19">
        <f t="shared" si="10"/>
        <v>5.0435600000000003</v>
      </c>
      <c r="I79" s="19">
        <f t="shared" si="10"/>
        <v>5.0196199999999997</v>
      </c>
      <c r="J79" s="19">
        <f t="shared" si="10"/>
        <v>4.9250499999999997</v>
      </c>
      <c r="K79" s="19">
        <f t="shared" si="7"/>
        <v>4.8120500000000002</v>
      </c>
      <c r="L79" s="19">
        <f t="shared" si="7"/>
        <v>4.6270699999999998</v>
      </c>
      <c r="M79" s="19">
        <f t="shared" si="7"/>
        <v>4.0585500000000003</v>
      </c>
      <c r="N79" s="19">
        <f t="shared" si="7"/>
        <v>3.1272099999999998</v>
      </c>
    </row>
    <row r="80" spans="1:14" s="28" customFormat="1" ht="10.5" customHeight="1">
      <c r="A80" s="30">
        <f t="shared" si="5"/>
        <v>0</v>
      </c>
      <c r="B80" s="36"/>
      <c r="C80" s="24">
        <f t="shared" si="8"/>
        <v>26</v>
      </c>
      <c r="D80" s="19">
        <f t="shared" si="10"/>
        <v>6.6950000000000003</v>
      </c>
      <c r="E80" s="19">
        <f t="shared" si="10"/>
        <v>5.5263799999999996</v>
      </c>
      <c r="F80" s="19">
        <f t="shared" si="10"/>
        <v>5.2244799999999998</v>
      </c>
      <c r="G80" s="19">
        <f t="shared" si="10"/>
        <v>5.1381399999999999</v>
      </c>
      <c r="H80" s="19">
        <f t="shared" si="10"/>
        <v>5.0442099999999996</v>
      </c>
      <c r="I80" s="19">
        <f t="shared" si="10"/>
        <v>5.02027</v>
      </c>
      <c r="J80" s="19">
        <f t="shared" si="10"/>
        <v>4.9256900000000003</v>
      </c>
      <c r="K80" s="19">
        <f t="shared" si="7"/>
        <v>4.8126699999999998</v>
      </c>
      <c r="L80" s="19">
        <f t="shared" si="7"/>
        <v>4.6276700000000002</v>
      </c>
      <c r="M80" s="19">
        <f t="shared" si="7"/>
        <v>4.0590700000000002</v>
      </c>
      <c r="N80" s="19">
        <f t="shared" si="7"/>
        <v>3.1276099999999998</v>
      </c>
    </row>
    <row r="81" spans="1:14" s="28" customFormat="1" ht="10.5" customHeight="1">
      <c r="A81" s="30">
        <f t="shared" si="5"/>
        <v>0</v>
      </c>
      <c r="B81" s="36"/>
      <c r="C81" s="21">
        <f t="shared" si="8"/>
        <v>27</v>
      </c>
      <c r="D81" s="22">
        <f t="shared" si="10"/>
        <v>6.6960800000000003</v>
      </c>
      <c r="E81" s="22">
        <f t="shared" si="10"/>
        <v>5.5271299999999997</v>
      </c>
      <c r="F81" s="22">
        <f t="shared" si="10"/>
        <v>5.2251500000000002</v>
      </c>
      <c r="G81" s="22">
        <f t="shared" si="10"/>
        <v>5.1387999999999998</v>
      </c>
      <c r="H81" s="22">
        <f t="shared" si="10"/>
        <v>5.0448599999999999</v>
      </c>
      <c r="I81" s="22">
        <f t="shared" si="10"/>
        <v>5.0209200000000003</v>
      </c>
      <c r="J81" s="22">
        <f t="shared" si="10"/>
        <v>4.9263199999999996</v>
      </c>
      <c r="K81" s="22">
        <f t="shared" si="7"/>
        <v>4.8132900000000003</v>
      </c>
      <c r="L81" s="22">
        <f t="shared" si="7"/>
        <v>4.62826</v>
      </c>
      <c r="M81" s="22">
        <f t="shared" si="7"/>
        <v>4.05959</v>
      </c>
      <c r="N81" s="22">
        <f t="shared" si="7"/>
        <v>3.1280199999999998</v>
      </c>
    </row>
    <row r="82" spans="1:14" s="28" customFormat="1" ht="10.5" customHeight="1">
      <c r="A82" s="30">
        <f t="shared" si="5"/>
        <v>0</v>
      </c>
      <c r="B82" s="36"/>
      <c r="C82" s="24">
        <f t="shared" si="8"/>
        <v>28</v>
      </c>
      <c r="D82" s="19">
        <f t="shared" si="10"/>
        <v>6.6971699999999998</v>
      </c>
      <c r="E82" s="19">
        <f t="shared" si="10"/>
        <v>5.5278799999999997</v>
      </c>
      <c r="F82" s="19">
        <f t="shared" si="10"/>
        <v>5.2258300000000002</v>
      </c>
      <c r="G82" s="19">
        <f t="shared" si="10"/>
        <v>5.1394599999999997</v>
      </c>
      <c r="H82" s="19">
        <f t="shared" si="10"/>
        <v>5.0455100000000002</v>
      </c>
      <c r="I82" s="19">
        <f t="shared" si="10"/>
        <v>5.02156</v>
      </c>
      <c r="J82" s="19">
        <f t="shared" si="10"/>
        <v>4.9269600000000002</v>
      </c>
      <c r="K82" s="19">
        <f t="shared" si="7"/>
        <v>4.8139099999999999</v>
      </c>
      <c r="L82" s="19">
        <f t="shared" si="7"/>
        <v>4.6288600000000004</v>
      </c>
      <c r="M82" s="19">
        <f t="shared" si="7"/>
        <v>4.0601200000000004</v>
      </c>
      <c r="N82" s="19">
        <f t="shared" si="7"/>
        <v>3.1284200000000002</v>
      </c>
    </row>
    <row r="83" spans="1:14" s="25" customFormat="1" ht="10.5" customHeight="1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legacyDrawing r:id="rId2"/>
  <oleObjects>
    <oleObject progId="Paint.Picture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desember 2011</vt:lpstr>
      <vt:lpstr>Dags_visit_naest</vt:lpstr>
      <vt:lpstr>LVT</vt:lpstr>
      <vt:lpstr>NVT</vt:lpstr>
      <vt:lpstr>'Verð desember 2011'!Print_Area</vt:lpstr>
      <vt:lpstr>'Verð desember 2011'!Print_Titles</vt:lpstr>
      <vt:lpstr>Verdb_raun</vt:lpstr>
      <vt:lpstr>verdbspa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</dc:creator>
  <cp:lastModifiedBy>thordisb</cp:lastModifiedBy>
  <dcterms:created xsi:type="dcterms:W3CDTF">2011-12-08T08:49:14Z</dcterms:created>
  <dcterms:modified xsi:type="dcterms:W3CDTF">2011-12-12T09:40:19Z</dcterms:modified>
</cp:coreProperties>
</file>