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júlí 2010" sheetId="1" r:id="rId1"/>
  </sheets>
  <externalReferences>
    <externalReference r:id="rId4"/>
  </externalReferences>
  <definedNames>
    <definedName name="Dags_visit_naest">'Verð júlí 2010'!$A$14</definedName>
    <definedName name="LVT">'Verð júlí 2010'!$C$9</definedName>
    <definedName name="NVT">'Verð júlí 2010'!$C$10</definedName>
    <definedName name="NvtNæstaMánaðar">'[1]Forsendur'!$D$4</definedName>
    <definedName name="NvtÞessaMánaðar">'[1]Forsendur'!$C$4</definedName>
    <definedName name="_xlnm.Print_Area" localSheetId="0">'Verð júlí 2010'!$B$7:$N$44,'Verð júlí 2010'!$B$46:$N$82</definedName>
    <definedName name="_xlnm.Print_Titles" localSheetId="0">'Verð júlí 2010'!$1:$5</definedName>
    <definedName name="Verdb_raun">'Verð júlí 2010'!$C$14</definedName>
    <definedName name="verdbspa">'Verð júlí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<sst xmlns="http://schemas.openxmlformats.org/spreadsheetml/2006/main" count="39" uniqueCount="33">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</sst>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07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júlí 2010"/>
    </sheetNames>
    <sheetDataSet>
      <sheetData sheetId="0">
        <row r="2">
          <cell r="C2">
            <v>40360</v>
          </cell>
        </row>
        <row r="3">
          <cell r="C3">
            <v>7213</v>
          </cell>
          <cell r="D3">
            <v>7189</v>
          </cell>
        </row>
        <row r="4">
          <cell r="C4">
            <v>365.3</v>
          </cell>
          <cell r="D4">
            <v>364.1</v>
          </cell>
        </row>
        <row r="5">
          <cell r="D5">
            <v>40325</v>
          </cell>
        </row>
        <row r="6">
          <cell r="D6">
            <v>-0.03872</v>
          </cell>
        </row>
        <row r="7">
          <cell r="C7">
            <v>-0.0033</v>
          </cell>
        </row>
        <row r="8">
          <cell r="D8">
            <v>40387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N55" sqref="N55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40360</v>
      </c>
      <c r="I1" s="4">
        <f>'[1]Forsendur'!$C$2</f>
        <v>40360</v>
      </c>
    </row>
    <row r="2" spans="11:12" ht="15" customHeight="1" thickBot="1">
      <c r="K2" s="5" t="s">
        <v>1</v>
      </c>
      <c r="L2" s="6">
        <f>'[1]Forsendur'!C2</f>
        <v>40360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7213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365.3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-0.0033</v>
      </c>
      <c r="D13" s="14"/>
      <c r="N13" s="15"/>
    </row>
    <row r="14" spans="1:14" ht="10.5" customHeight="1">
      <c r="A14" s="16">
        <f>IF(DAY('[1]Forsendur'!D5)&lt;1,32,DAY('[1]Forsendur'!D5))</f>
        <v>27</v>
      </c>
      <c r="B14" s="1" t="str">
        <f>IF(C14&lt;0,"Lækkun vísitölu","Hækkun vísitölu")</f>
        <v>Lækkun vísitölu</v>
      </c>
      <c r="C14" s="13">
        <f>IF(AND('[1]Forsendur'!D3&gt;0,'[1]Forsendur'!D4&gt;0),ROUND('[1]Forsendur'!D4/'[1]Forsendur'!C4-1,4),0)</f>
        <v>-0.0033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-0.0033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8.49962</v>
      </c>
      <c r="E16" s="19">
        <f t="shared" si="0"/>
        <v>7.50412</v>
      </c>
      <c r="F16" s="19">
        <f t="shared" si="0"/>
        <v>7.71671</v>
      </c>
      <c r="G16" s="19">
        <f t="shared" si="0"/>
        <v>7.56233</v>
      </c>
      <c r="H16" s="19">
        <f t="shared" si="0"/>
        <v>7.17286</v>
      </c>
      <c r="I16" s="19">
        <f>ROUND(100000*LVT/I$11*((1+I$12/100)^((DAYS360(I$6,$L$2)+$C16-1)/360)*((1+$A16)^(($C16-15)/30)))/100000,5)</f>
        <v>6.72902</v>
      </c>
      <c r="J16" s="19">
        <f t="shared" si="0"/>
        <v>6.62756</v>
      </c>
      <c r="K16" s="19">
        <f t="shared" si="0"/>
        <v>6.52355</v>
      </c>
      <c r="L16" s="19">
        <f t="shared" si="0"/>
        <v>6.3308</v>
      </c>
      <c r="M16" s="19">
        <f t="shared" si="0"/>
        <v>6.19944</v>
      </c>
      <c r="N16" s="19">
        <f t="shared" si="0"/>
        <v>6.00785</v>
      </c>
    </row>
    <row r="17" spans="1:14" ht="10.5" customHeight="1">
      <c r="A17" s="17">
        <f aca="true" t="shared" si="1" ref="A17:A43">IF(Dags_visit_naest&gt;C17,verdbspa,Verdb_raun)</f>
        <v>-0.0033</v>
      </c>
      <c r="B17" s="20"/>
      <c r="C17" s="10">
        <f aca="true" t="shared" si="2" ref="C17:C43">C16+1</f>
        <v>2</v>
      </c>
      <c r="D17" s="19">
        <f t="shared" si="0"/>
        <v>8.50001</v>
      </c>
      <c r="E17" s="19">
        <f t="shared" si="0"/>
        <v>7.50446</v>
      </c>
      <c r="F17" s="19">
        <f t="shared" si="0"/>
        <v>7.7171</v>
      </c>
      <c r="G17" s="19">
        <f t="shared" si="0"/>
        <v>7.56273</v>
      </c>
      <c r="H17" s="19">
        <f t="shared" si="0"/>
        <v>7.17323</v>
      </c>
      <c r="I17" s="19">
        <f t="shared" si="0"/>
        <v>6.72937</v>
      </c>
      <c r="J17" s="19">
        <f t="shared" si="0"/>
        <v>6.6279</v>
      </c>
      <c r="K17" s="19">
        <f t="shared" si="0"/>
        <v>6.52388</v>
      </c>
      <c r="L17" s="19">
        <f t="shared" si="0"/>
        <v>6.33113</v>
      </c>
      <c r="M17" s="19">
        <f t="shared" si="0"/>
        <v>6.19976</v>
      </c>
      <c r="N17" s="19">
        <f t="shared" si="0"/>
        <v>6.00816</v>
      </c>
    </row>
    <row r="18" spans="1:14" ht="10.5" customHeight="1">
      <c r="A18" s="17">
        <f t="shared" si="1"/>
        <v>-0.0033</v>
      </c>
      <c r="B18" s="20"/>
      <c r="C18" s="21">
        <f t="shared" si="2"/>
        <v>3</v>
      </c>
      <c r="D18" s="22">
        <f t="shared" si="0"/>
        <v>8.50039</v>
      </c>
      <c r="E18" s="22">
        <f t="shared" si="0"/>
        <v>7.5048</v>
      </c>
      <c r="F18" s="22">
        <f t="shared" si="0"/>
        <v>7.7175</v>
      </c>
      <c r="G18" s="22">
        <f t="shared" si="0"/>
        <v>7.56312</v>
      </c>
      <c r="H18" s="22">
        <f t="shared" si="0"/>
        <v>7.1736</v>
      </c>
      <c r="I18" s="22">
        <f t="shared" si="0"/>
        <v>6.72972</v>
      </c>
      <c r="J18" s="22">
        <f t="shared" si="0"/>
        <v>6.62824</v>
      </c>
      <c r="K18" s="22">
        <f t="shared" si="0"/>
        <v>6.52422</v>
      </c>
      <c r="L18" s="22">
        <f t="shared" si="0"/>
        <v>6.33145</v>
      </c>
      <c r="M18" s="22">
        <f t="shared" si="0"/>
        <v>6.20008</v>
      </c>
      <c r="N18" s="22">
        <f t="shared" si="0"/>
        <v>6.00847</v>
      </c>
    </row>
    <row r="19" spans="1:14" ht="10.5" customHeight="1">
      <c r="A19" s="17">
        <f t="shared" si="1"/>
        <v>-0.0033</v>
      </c>
      <c r="B19" s="20"/>
      <c r="C19" s="10">
        <f t="shared" si="2"/>
        <v>4</v>
      </c>
      <c r="D19" s="19">
        <f t="shared" si="0"/>
        <v>8.50077</v>
      </c>
      <c r="E19" s="19">
        <f t="shared" si="0"/>
        <v>7.50514</v>
      </c>
      <c r="F19" s="19">
        <f t="shared" si="0"/>
        <v>7.7179</v>
      </c>
      <c r="G19" s="19">
        <f t="shared" si="0"/>
        <v>7.56351</v>
      </c>
      <c r="H19" s="19">
        <f t="shared" si="0"/>
        <v>7.17397</v>
      </c>
      <c r="I19" s="19">
        <f t="shared" si="0"/>
        <v>6.73006</v>
      </c>
      <c r="J19" s="19">
        <f t="shared" si="0"/>
        <v>6.62858</v>
      </c>
      <c r="K19" s="19">
        <f t="shared" si="0"/>
        <v>6.52456</v>
      </c>
      <c r="L19" s="19">
        <f t="shared" si="0"/>
        <v>6.33178</v>
      </c>
      <c r="M19" s="19">
        <f t="shared" si="0"/>
        <v>6.2004</v>
      </c>
      <c r="N19" s="19">
        <f t="shared" si="0"/>
        <v>6.00878</v>
      </c>
    </row>
    <row r="20" spans="1:14" ht="10.5" customHeight="1">
      <c r="A20" s="17">
        <f t="shared" si="1"/>
        <v>-0.0033</v>
      </c>
      <c r="B20" s="20"/>
      <c r="C20" s="10">
        <f t="shared" si="2"/>
        <v>5</v>
      </c>
      <c r="D20" s="19">
        <f t="shared" si="0"/>
        <v>8.50116</v>
      </c>
      <c r="E20" s="19">
        <f t="shared" si="0"/>
        <v>7.50548</v>
      </c>
      <c r="F20" s="19">
        <f t="shared" si="0"/>
        <v>7.7183</v>
      </c>
      <c r="G20" s="19">
        <f t="shared" si="0"/>
        <v>7.5639</v>
      </c>
      <c r="H20" s="19">
        <f t="shared" si="0"/>
        <v>7.17434</v>
      </c>
      <c r="I20" s="19">
        <f t="shared" si="0"/>
        <v>6.73041</v>
      </c>
      <c r="J20" s="19">
        <f t="shared" si="0"/>
        <v>6.62893</v>
      </c>
      <c r="K20" s="19">
        <f t="shared" si="0"/>
        <v>6.5249</v>
      </c>
      <c r="L20" s="19">
        <f t="shared" si="0"/>
        <v>6.33211</v>
      </c>
      <c r="M20" s="19">
        <f t="shared" si="0"/>
        <v>6.20072</v>
      </c>
      <c r="N20" s="19">
        <f t="shared" si="0"/>
        <v>6.00909</v>
      </c>
    </row>
    <row r="21" spans="1:14" s="25" customFormat="1" ht="10.5" customHeight="1">
      <c r="A21" s="23">
        <f t="shared" si="1"/>
        <v>-0.0033</v>
      </c>
      <c r="B21" s="24"/>
      <c r="C21" s="21">
        <f t="shared" si="2"/>
        <v>6</v>
      </c>
      <c r="D21" s="22">
        <f t="shared" si="0"/>
        <v>8.50154</v>
      </c>
      <c r="E21" s="22">
        <f t="shared" si="0"/>
        <v>7.50582</v>
      </c>
      <c r="F21" s="22">
        <f t="shared" si="0"/>
        <v>7.7187</v>
      </c>
      <c r="G21" s="22">
        <f t="shared" si="0"/>
        <v>7.56429</v>
      </c>
      <c r="H21" s="22">
        <f t="shared" si="0"/>
        <v>7.17472</v>
      </c>
      <c r="I21" s="22">
        <f t="shared" si="0"/>
        <v>6.73076</v>
      </c>
      <c r="J21" s="22">
        <f t="shared" si="0"/>
        <v>6.62927</v>
      </c>
      <c r="K21" s="22">
        <f t="shared" si="0"/>
        <v>6.52523</v>
      </c>
      <c r="L21" s="22">
        <f t="shared" si="0"/>
        <v>6.33243</v>
      </c>
      <c r="M21" s="22">
        <f t="shared" si="0"/>
        <v>6.20104</v>
      </c>
      <c r="N21" s="22">
        <f t="shared" si="0"/>
        <v>6.0094</v>
      </c>
    </row>
    <row r="22" spans="1:14" ht="10.5" customHeight="1">
      <c r="A22" s="17">
        <f t="shared" si="1"/>
        <v>-0.0033</v>
      </c>
      <c r="B22" s="20"/>
      <c r="C22" s="10">
        <f t="shared" si="2"/>
        <v>7</v>
      </c>
      <c r="D22" s="19">
        <f t="shared" si="0"/>
        <v>8.50192</v>
      </c>
      <c r="E22" s="19">
        <f t="shared" si="0"/>
        <v>7.50615</v>
      </c>
      <c r="F22" s="19">
        <f t="shared" si="0"/>
        <v>7.7191</v>
      </c>
      <c r="G22" s="19">
        <f t="shared" si="0"/>
        <v>7.56468</v>
      </c>
      <c r="H22" s="19">
        <f t="shared" si="0"/>
        <v>7.17509</v>
      </c>
      <c r="I22" s="19">
        <f t="shared" si="0"/>
        <v>6.73111</v>
      </c>
      <c r="J22" s="19">
        <f t="shared" si="0"/>
        <v>6.62961</v>
      </c>
      <c r="K22" s="19">
        <f t="shared" si="0"/>
        <v>6.52557</v>
      </c>
      <c r="L22" s="19">
        <f t="shared" si="0"/>
        <v>6.33276</v>
      </c>
      <c r="M22" s="19">
        <f t="shared" si="0"/>
        <v>6.20136</v>
      </c>
      <c r="N22" s="19">
        <f t="shared" si="0"/>
        <v>6.00971</v>
      </c>
    </row>
    <row r="23" spans="1:14" ht="10.5" customHeight="1">
      <c r="A23" s="17">
        <f t="shared" si="1"/>
        <v>-0.0033</v>
      </c>
      <c r="B23" s="20"/>
      <c r="C23" s="10">
        <f t="shared" si="2"/>
        <v>8</v>
      </c>
      <c r="D23" s="19">
        <f t="shared" si="0"/>
        <v>8.50231</v>
      </c>
      <c r="E23" s="19">
        <f t="shared" si="0"/>
        <v>7.50649</v>
      </c>
      <c r="F23" s="19">
        <f t="shared" si="0"/>
        <v>7.7195</v>
      </c>
      <c r="G23" s="19">
        <f t="shared" si="0"/>
        <v>7.56507</v>
      </c>
      <c r="H23" s="19">
        <f t="shared" si="0"/>
        <v>7.17546</v>
      </c>
      <c r="I23" s="19">
        <f t="shared" si="0"/>
        <v>6.73145</v>
      </c>
      <c r="J23" s="19">
        <f t="shared" si="0"/>
        <v>6.62995</v>
      </c>
      <c r="K23" s="19">
        <f t="shared" si="0"/>
        <v>6.52591</v>
      </c>
      <c r="L23" s="19">
        <f t="shared" si="0"/>
        <v>6.33309</v>
      </c>
      <c r="M23" s="19">
        <f t="shared" si="0"/>
        <v>6.20168</v>
      </c>
      <c r="N23" s="19">
        <f t="shared" si="0"/>
        <v>6.01002</v>
      </c>
    </row>
    <row r="24" spans="1:14" s="25" customFormat="1" ht="10.5" customHeight="1">
      <c r="A24" s="17">
        <f t="shared" si="1"/>
        <v>-0.0033</v>
      </c>
      <c r="B24" s="20"/>
      <c r="C24" s="21">
        <f t="shared" si="2"/>
        <v>9</v>
      </c>
      <c r="D24" s="22">
        <f t="shared" si="0"/>
        <v>8.50269</v>
      </c>
      <c r="E24" s="22">
        <f t="shared" si="0"/>
        <v>7.50683</v>
      </c>
      <c r="F24" s="22">
        <f t="shared" si="0"/>
        <v>7.7199</v>
      </c>
      <c r="G24" s="22">
        <f t="shared" si="0"/>
        <v>7.56546</v>
      </c>
      <c r="H24" s="22">
        <f t="shared" si="0"/>
        <v>7.17583</v>
      </c>
      <c r="I24" s="22">
        <f t="shared" si="0"/>
        <v>6.7318</v>
      </c>
      <c r="J24" s="22">
        <f t="shared" si="0"/>
        <v>6.6303</v>
      </c>
      <c r="K24" s="22">
        <f t="shared" si="0"/>
        <v>6.52624</v>
      </c>
      <c r="L24" s="22">
        <f t="shared" si="0"/>
        <v>6.33342</v>
      </c>
      <c r="M24" s="22">
        <f t="shared" si="0"/>
        <v>6.202</v>
      </c>
      <c r="N24" s="22">
        <f t="shared" si="0"/>
        <v>6.01033</v>
      </c>
    </row>
    <row r="25" spans="1:14" s="25" customFormat="1" ht="10.5" customHeight="1">
      <c r="A25" s="17">
        <f t="shared" si="1"/>
        <v>-0.0033</v>
      </c>
      <c r="B25" s="20"/>
      <c r="C25" s="26">
        <f t="shared" si="2"/>
        <v>10</v>
      </c>
      <c r="D25" s="19">
        <f t="shared" si="0"/>
        <v>8.50308</v>
      </c>
      <c r="E25" s="19">
        <f t="shared" si="0"/>
        <v>7.50717</v>
      </c>
      <c r="F25" s="19">
        <f t="shared" si="0"/>
        <v>7.7203</v>
      </c>
      <c r="G25" s="19">
        <f t="shared" si="0"/>
        <v>7.56585</v>
      </c>
      <c r="H25" s="19">
        <f t="shared" si="0"/>
        <v>7.1762</v>
      </c>
      <c r="I25" s="19">
        <f t="shared" si="0"/>
        <v>6.73215</v>
      </c>
      <c r="J25" s="19">
        <f t="shared" si="0"/>
        <v>6.63064</v>
      </c>
      <c r="K25" s="19">
        <f t="shared" si="0"/>
        <v>6.52658</v>
      </c>
      <c r="L25" s="19">
        <f t="shared" si="0"/>
        <v>6.33374</v>
      </c>
      <c r="M25" s="19">
        <f t="shared" si="0"/>
        <v>6.20232</v>
      </c>
      <c r="N25" s="19">
        <f t="shared" si="0"/>
        <v>6.01064</v>
      </c>
    </row>
    <row r="26" spans="1:14" s="28" customFormat="1" ht="10.5" customHeight="1">
      <c r="A26" s="17">
        <f t="shared" si="1"/>
        <v>-0.0033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8.50346</v>
      </c>
      <c r="E26" s="19">
        <f t="shared" si="3"/>
        <v>7.50751</v>
      </c>
      <c r="F26" s="19">
        <f t="shared" si="3"/>
        <v>7.72069</v>
      </c>
      <c r="G26" s="19">
        <f t="shared" si="3"/>
        <v>7.56624</v>
      </c>
      <c r="H26" s="19">
        <f t="shared" si="3"/>
        <v>7.17657</v>
      </c>
      <c r="I26" s="19">
        <f t="shared" si="3"/>
        <v>6.7325</v>
      </c>
      <c r="J26" s="19">
        <f t="shared" si="3"/>
        <v>6.63098</v>
      </c>
      <c r="K26" s="19">
        <f t="shared" si="3"/>
        <v>6.52692</v>
      </c>
      <c r="L26" s="19">
        <f t="shared" si="3"/>
        <v>6.33407</v>
      </c>
      <c r="M26" s="19">
        <f t="shared" si="3"/>
        <v>6.20264</v>
      </c>
      <c r="N26" s="19">
        <f t="shared" si="3"/>
        <v>6.01095</v>
      </c>
    </row>
    <row r="27" spans="1:14" s="28" customFormat="1" ht="10.5" customHeight="1">
      <c r="A27" s="29">
        <f t="shared" si="1"/>
        <v>-0.0033</v>
      </c>
      <c r="B27" s="27"/>
      <c r="C27" s="21">
        <f t="shared" si="2"/>
        <v>12</v>
      </c>
      <c r="D27" s="22">
        <f t="shared" si="3"/>
        <v>8.50384</v>
      </c>
      <c r="E27" s="22">
        <f t="shared" si="3"/>
        <v>7.50785</v>
      </c>
      <c r="F27" s="22">
        <f t="shared" si="3"/>
        <v>7.72109</v>
      </c>
      <c r="G27" s="22">
        <f t="shared" si="3"/>
        <v>7.56663</v>
      </c>
      <c r="H27" s="22">
        <f t="shared" si="3"/>
        <v>7.17694</v>
      </c>
      <c r="I27" s="22">
        <f t="shared" si="3"/>
        <v>6.73285</v>
      </c>
      <c r="J27" s="22">
        <f t="shared" si="3"/>
        <v>6.63133</v>
      </c>
      <c r="K27" s="22">
        <f t="shared" si="3"/>
        <v>6.52726</v>
      </c>
      <c r="L27" s="22">
        <f t="shared" si="3"/>
        <v>6.3344</v>
      </c>
      <c r="M27" s="22">
        <f t="shared" si="3"/>
        <v>6.20296</v>
      </c>
      <c r="N27" s="22">
        <f t="shared" si="3"/>
        <v>6.01126</v>
      </c>
    </row>
    <row r="28" spans="1:14" s="28" customFormat="1" ht="10.5" customHeight="1">
      <c r="A28" s="29">
        <f t="shared" si="1"/>
        <v>-0.0033</v>
      </c>
      <c r="B28" s="27"/>
      <c r="C28" s="26">
        <f t="shared" si="2"/>
        <v>13</v>
      </c>
      <c r="D28" s="19">
        <f t="shared" si="3"/>
        <v>8.50423</v>
      </c>
      <c r="E28" s="19">
        <f t="shared" si="3"/>
        <v>7.50819</v>
      </c>
      <c r="F28" s="19">
        <f t="shared" si="3"/>
        <v>7.72149</v>
      </c>
      <c r="G28" s="19">
        <f t="shared" si="3"/>
        <v>7.56703</v>
      </c>
      <c r="H28" s="19">
        <f t="shared" si="3"/>
        <v>7.17731</v>
      </c>
      <c r="I28" s="19">
        <f t="shared" si="3"/>
        <v>6.73319</v>
      </c>
      <c r="J28" s="19">
        <f t="shared" si="3"/>
        <v>6.63167</v>
      </c>
      <c r="K28" s="19">
        <f t="shared" si="3"/>
        <v>6.52759</v>
      </c>
      <c r="L28" s="19">
        <f t="shared" si="3"/>
        <v>6.33473</v>
      </c>
      <c r="M28" s="19">
        <f t="shared" si="3"/>
        <v>6.20328</v>
      </c>
      <c r="N28" s="19">
        <f t="shared" si="3"/>
        <v>6.01158</v>
      </c>
    </row>
    <row r="29" spans="1:14" s="28" customFormat="1" ht="10.5" customHeight="1">
      <c r="A29" s="30">
        <f t="shared" si="1"/>
        <v>-0.0033</v>
      </c>
      <c r="B29" s="27"/>
      <c r="C29" s="26">
        <f t="shared" si="2"/>
        <v>14</v>
      </c>
      <c r="D29" s="19">
        <f t="shared" si="3"/>
        <v>8.50461</v>
      </c>
      <c r="E29" s="19">
        <f t="shared" si="3"/>
        <v>7.50852</v>
      </c>
      <c r="F29" s="19">
        <f t="shared" si="3"/>
        <v>7.72189</v>
      </c>
      <c r="G29" s="19">
        <f t="shared" si="3"/>
        <v>7.56742</v>
      </c>
      <c r="H29" s="19">
        <f t="shared" si="3"/>
        <v>7.17768</v>
      </c>
      <c r="I29" s="19">
        <f t="shared" si="3"/>
        <v>6.73354</v>
      </c>
      <c r="J29" s="19">
        <f t="shared" si="3"/>
        <v>6.63201</v>
      </c>
      <c r="K29" s="19">
        <f t="shared" si="3"/>
        <v>6.52793</v>
      </c>
      <c r="L29" s="19">
        <f t="shared" si="3"/>
        <v>6.33505</v>
      </c>
      <c r="M29" s="19">
        <f t="shared" si="3"/>
        <v>6.2036</v>
      </c>
      <c r="N29" s="19">
        <f t="shared" si="3"/>
        <v>6.01189</v>
      </c>
    </row>
    <row r="30" spans="1:14" s="28" customFormat="1" ht="10.5" customHeight="1">
      <c r="A30" s="30">
        <f t="shared" si="1"/>
        <v>-0.0033</v>
      </c>
      <c r="B30" s="27"/>
      <c r="C30" s="21">
        <f t="shared" si="2"/>
        <v>15</v>
      </c>
      <c r="D30" s="22">
        <f t="shared" si="3"/>
        <v>8.50499</v>
      </c>
      <c r="E30" s="22">
        <f t="shared" si="3"/>
        <v>7.50886</v>
      </c>
      <c r="F30" s="22">
        <f t="shared" si="3"/>
        <v>7.72229</v>
      </c>
      <c r="G30" s="22">
        <f t="shared" si="3"/>
        <v>7.56781</v>
      </c>
      <c r="H30" s="22">
        <f t="shared" si="3"/>
        <v>7.17805</v>
      </c>
      <c r="I30" s="22">
        <f t="shared" si="3"/>
        <v>6.73389</v>
      </c>
      <c r="J30" s="22">
        <f t="shared" si="3"/>
        <v>6.63235</v>
      </c>
      <c r="K30" s="22">
        <f t="shared" si="3"/>
        <v>6.52827</v>
      </c>
      <c r="L30" s="22">
        <f t="shared" si="3"/>
        <v>6.33538</v>
      </c>
      <c r="M30" s="22">
        <f t="shared" si="3"/>
        <v>6.20392</v>
      </c>
      <c r="N30" s="22">
        <f t="shared" si="3"/>
        <v>6.0122</v>
      </c>
    </row>
    <row r="31" spans="1:14" s="28" customFormat="1" ht="10.5" customHeight="1">
      <c r="A31" s="30">
        <f t="shared" si="1"/>
        <v>-0.0033</v>
      </c>
      <c r="C31" s="26">
        <f t="shared" si="2"/>
        <v>16</v>
      </c>
      <c r="D31" s="19">
        <f t="shared" si="3"/>
        <v>8.50538</v>
      </c>
      <c r="E31" s="19">
        <f t="shared" si="3"/>
        <v>7.5092</v>
      </c>
      <c r="F31" s="19">
        <f t="shared" si="3"/>
        <v>7.72269</v>
      </c>
      <c r="G31" s="19">
        <f t="shared" si="3"/>
        <v>7.5682</v>
      </c>
      <c r="H31" s="19">
        <f t="shared" si="3"/>
        <v>7.17842</v>
      </c>
      <c r="I31" s="19">
        <f t="shared" si="3"/>
        <v>6.73424</v>
      </c>
      <c r="J31" s="19">
        <f t="shared" si="3"/>
        <v>6.6327</v>
      </c>
      <c r="K31" s="19">
        <f t="shared" si="3"/>
        <v>6.52861</v>
      </c>
      <c r="L31" s="19">
        <f t="shared" si="3"/>
        <v>6.33571</v>
      </c>
      <c r="M31" s="19">
        <f t="shared" si="3"/>
        <v>6.20424</v>
      </c>
      <c r="N31" s="19">
        <f t="shared" si="3"/>
        <v>6.01251</v>
      </c>
    </row>
    <row r="32" spans="1:14" s="28" customFormat="1" ht="10.5" customHeight="1">
      <c r="A32" s="30">
        <f t="shared" si="1"/>
        <v>-0.0033</v>
      </c>
      <c r="C32" s="26">
        <f t="shared" si="2"/>
        <v>17</v>
      </c>
      <c r="D32" s="19">
        <f t="shared" si="3"/>
        <v>8.50576</v>
      </c>
      <c r="E32" s="19">
        <f t="shared" si="3"/>
        <v>7.50954</v>
      </c>
      <c r="F32" s="19">
        <f t="shared" si="3"/>
        <v>7.72309</v>
      </c>
      <c r="G32" s="19">
        <f t="shared" si="3"/>
        <v>7.56859</v>
      </c>
      <c r="H32" s="19">
        <f t="shared" si="3"/>
        <v>7.17879</v>
      </c>
      <c r="I32" s="19">
        <f t="shared" si="3"/>
        <v>6.73459</v>
      </c>
      <c r="J32" s="19">
        <f t="shared" si="3"/>
        <v>6.63304</v>
      </c>
      <c r="K32" s="19">
        <f t="shared" si="3"/>
        <v>6.52894</v>
      </c>
      <c r="L32" s="19">
        <f t="shared" si="3"/>
        <v>6.33603</v>
      </c>
      <c r="M32" s="19">
        <f t="shared" si="3"/>
        <v>6.20456</v>
      </c>
      <c r="N32" s="19">
        <f t="shared" si="3"/>
        <v>6.01282</v>
      </c>
    </row>
    <row r="33" spans="1:14" s="28" customFormat="1" ht="10.5" customHeight="1">
      <c r="A33" s="30">
        <f t="shared" si="1"/>
        <v>-0.0033</v>
      </c>
      <c r="C33" s="21">
        <f t="shared" si="2"/>
        <v>18</v>
      </c>
      <c r="D33" s="22">
        <f t="shared" si="3"/>
        <v>8.50615</v>
      </c>
      <c r="E33" s="22">
        <f t="shared" si="3"/>
        <v>7.50988</v>
      </c>
      <c r="F33" s="22">
        <f t="shared" si="3"/>
        <v>7.72349</v>
      </c>
      <c r="G33" s="22">
        <f t="shared" si="3"/>
        <v>7.56898</v>
      </c>
      <c r="H33" s="22">
        <f t="shared" si="3"/>
        <v>7.17917</v>
      </c>
      <c r="I33" s="22">
        <f t="shared" si="3"/>
        <v>6.73493</v>
      </c>
      <c r="J33" s="22">
        <f t="shared" si="3"/>
        <v>6.63338</v>
      </c>
      <c r="K33" s="22">
        <f t="shared" si="3"/>
        <v>6.52928</v>
      </c>
      <c r="L33" s="22">
        <f t="shared" si="3"/>
        <v>6.33636</v>
      </c>
      <c r="M33" s="22">
        <f t="shared" si="3"/>
        <v>6.20489</v>
      </c>
      <c r="N33" s="22">
        <f t="shared" si="3"/>
        <v>6.01313</v>
      </c>
    </row>
    <row r="34" spans="1:14" s="28" customFormat="1" ht="10.5" customHeight="1">
      <c r="A34" s="30">
        <f t="shared" si="1"/>
        <v>-0.0033</v>
      </c>
      <c r="C34" s="26">
        <f t="shared" si="2"/>
        <v>19</v>
      </c>
      <c r="D34" s="19">
        <f t="shared" si="3"/>
        <v>8.50653</v>
      </c>
      <c r="E34" s="19">
        <f t="shared" si="3"/>
        <v>7.51022</v>
      </c>
      <c r="F34" s="19">
        <f t="shared" si="3"/>
        <v>7.72389</v>
      </c>
      <c r="G34" s="19">
        <f t="shared" si="3"/>
        <v>7.56937</v>
      </c>
      <c r="H34" s="19">
        <f t="shared" si="3"/>
        <v>7.17954</v>
      </c>
      <c r="I34" s="19">
        <f t="shared" si="3"/>
        <v>6.73528</v>
      </c>
      <c r="J34" s="19">
        <f t="shared" si="3"/>
        <v>6.63372</v>
      </c>
      <c r="K34" s="19">
        <f t="shared" si="3"/>
        <v>6.52962</v>
      </c>
      <c r="L34" s="19">
        <f t="shared" si="3"/>
        <v>6.33669</v>
      </c>
      <c r="M34" s="19">
        <f t="shared" si="3"/>
        <v>6.20521</v>
      </c>
      <c r="N34" s="19">
        <f t="shared" si="3"/>
        <v>6.01344</v>
      </c>
    </row>
    <row r="35" spans="1:14" s="28" customFormat="1" ht="10.5" customHeight="1">
      <c r="A35" s="30">
        <f t="shared" si="1"/>
        <v>-0.0033</v>
      </c>
      <c r="C35" s="26">
        <f t="shared" si="2"/>
        <v>20</v>
      </c>
      <c r="D35" s="19">
        <f t="shared" si="3"/>
        <v>8.50691</v>
      </c>
      <c r="E35" s="19">
        <f t="shared" si="3"/>
        <v>7.51056</v>
      </c>
      <c r="F35" s="19">
        <f t="shared" si="3"/>
        <v>7.72429</v>
      </c>
      <c r="G35" s="19">
        <f t="shared" si="3"/>
        <v>7.56976</v>
      </c>
      <c r="H35" s="19">
        <f t="shared" si="3"/>
        <v>7.17991</v>
      </c>
      <c r="I35" s="19">
        <f t="shared" si="3"/>
        <v>6.73563</v>
      </c>
      <c r="J35" s="19">
        <f t="shared" si="3"/>
        <v>6.63407</v>
      </c>
      <c r="K35" s="19">
        <f t="shared" si="3"/>
        <v>6.52996</v>
      </c>
      <c r="L35" s="19">
        <f t="shared" si="3"/>
        <v>6.33702</v>
      </c>
      <c r="M35" s="19">
        <f t="shared" si="3"/>
        <v>6.20553</v>
      </c>
      <c r="N35" s="19">
        <f t="shared" si="3"/>
        <v>6.01375</v>
      </c>
    </row>
    <row r="36" spans="1:14" s="28" customFormat="1" ht="10.5" customHeight="1">
      <c r="A36" s="30">
        <f t="shared" si="1"/>
        <v>-0.0033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8.5073</v>
      </c>
      <c r="E36" s="22">
        <f t="shared" si="4"/>
        <v>7.5109</v>
      </c>
      <c r="F36" s="22">
        <f t="shared" si="4"/>
        <v>7.72469</v>
      </c>
      <c r="G36" s="22">
        <f t="shared" si="4"/>
        <v>7.57015</v>
      </c>
      <c r="H36" s="22">
        <f t="shared" si="4"/>
        <v>7.18028</v>
      </c>
      <c r="I36" s="22">
        <f t="shared" si="4"/>
        <v>6.73598</v>
      </c>
      <c r="J36" s="22">
        <f t="shared" si="4"/>
        <v>6.63441</v>
      </c>
      <c r="K36" s="22">
        <f t="shared" si="4"/>
        <v>6.53029</v>
      </c>
      <c r="L36" s="22">
        <f t="shared" si="4"/>
        <v>6.33734</v>
      </c>
      <c r="M36" s="22">
        <f t="shared" si="4"/>
        <v>6.20585</v>
      </c>
      <c r="N36" s="22">
        <f t="shared" si="4"/>
        <v>6.01406</v>
      </c>
    </row>
    <row r="37" spans="1:14" s="28" customFormat="1" ht="10.5" customHeight="1">
      <c r="A37" s="30">
        <f t="shared" si="1"/>
        <v>-0.0033</v>
      </c>
      <c r="C37" s="26">
        <f t="shared" si="2"/>
        <v>22</v>
      </c>
      <c r="D37" s="19">
        <f t="shared" si="4"/>
        <v>8.50768</v>
      </c>
      <c r="E37" s="19">
        <f t="shared" si="4"/>
        <v>7.51124</v>
      </c>
      <c r="F37" s="19">
        <f t="shared" si="4"/>
        <v>7.72508</v>
      </c>
      <c r="G37" s="19">
        <f t="shared" si="4"/>
        <v>7.57055</v>
      </c>
      <c r="H37" s="19">
        <f t="shared" si="4"/>
        <v>7.18065</v>
      </c>
      <c r="I37" s="19">
        <f t="shared" si="4"/>
        <v>6.73633</v>
      </c>
      <c r="J37" s="19">
        <f t="shared" si="4"/>
        <v>6.63475</v>
      </c>
      <c r="K37" s="19">
        <f t="shared" si="4"/>
        <v>6.53063</v>
      </c>
      <c r="L37" s="19">
        <f t="shared" si="4"/>
        <v>6.33767</v>
      </c>
      <c r="M37" s="19">
        <f t="shared" si="4"/>
        <v>6.20617</v>
      </c>
      <c r="N37" s="19">
        <f t="shared" si="4"/>
        <v>6.01437</v>
      </c>
    </row>
    <row r="38" spans="1:14" s="28" customFormat="1" ht="10.5" customHeight="1">
      <c r="A38" s="30">
        <f t="shared" si="1"/>
        <v>-0.0033</v>
      </c>
      <c r="C38" s="26">
        <f t="shared" si="2"/>
        <v>23</v>
      </c>
      <c r="D38" s="19">
        <f t="shared" si="4"/>
        <v>8.50806</v>
      </c>
      <c r="E38" s="19">
        <f t="shared" si="4"/>
        <v>7.51157</v>
      </c>
      <c r="F38" s="19">
        <f t="shared" si="4"/>
        <v>7.72548</v>
      </c>
      <c r="G38" s="19">
        <f t="shared" si="4"/>
        <v>7.57094</v>
      </c>
      <c r="H38" s="19">
        <f t="shared" si="4"/>
        <v>7.18102</v>
      </c>
      <c r="I38" s="19">
        <f t="shared" si="4"/>
        <v>6.73667</v>
      </c>
      <c r="J38" s="19">
        <f t="shared" si="4"/>
        <v>6.6351</v>
      </c>
      <c r="K38" s="19">
        <f t="shared" si="4"/>
        <v>6.53097</v>
      </c>
      <c r="L38" s="19">
        <f t="shared" si="4"/>
        <v>6.338</v>
      </c>
      <c r="M38" s="19">
        <f t="shared" si="4"/>
        <v>6.20649</v>
      </c>
      <c r="N38" s="19">
        <f t="shared" si="4"/>
        <v>6.01468</v>
      </c>
    </row>
    <row r="39" spans="1:14" s="28" customFormat="1" ht="10.5" customHeight="1">
      <c r="A39" s="30">
        <f t="shared" si="1"/>
        <v>-0.0033</v>
      </c>
      <c r="C39" s="21">
        <f t="shared" si="2"/>
        <v>24</v>
      </c>
      <c r="D39" s="22">
        <f t="shared" si="4"/>
        <v>8.50845</v>
      </c>
      <c r="E39" s="22">
        <f t="shared" si="4"/>
        <v>7.51191</v>
      </c>
      <c r="F39" s="22">
        <f t="shared" si="4"/>
        <v>7.72588</v>
      </c>
      <c r="G39" s="22">
        <f t="shared" si="4"/>
        <v>7.57133</v>
      </c>
      <c r="H39" s="22">
        <f t="shared" si="4"/>
        <v>7.18139</v>
      </c>
      <c r="I39" s="22">
        <f t="shared" si="4"/>
        <v>6.73702</v>
      </c>
      <c r="J39" s="22">
        <f t="shared" si="4"/>
        <v>6.63544</v>
      </c>
      <c r="K39" s="22">
        <f t="shared" si="4"/>
        <v>6.53131</v>
      </c>
      <c r="L39" s="22">
        <f t="shared" si="4"/>
        <v>6.33833</v>
      </c>
      <c r="M39" s="22">
        <f t="shared" si="4"/>
        <v>6.20681</v>
      </c>
      <c r="N39" s="22">
        <f t="shared" si="4"/>
        <v>6.01499</v>
      </c>
    </row>
    <row r="40" spans="1:14" s="28" customFormat="1" ht="10.5" customHeight="1">
      <c r="A40" s="30">
        <f t="shared" si="1"/>
        <v>-0.0033</v>
      </c>
      <c r="C40" s="26">
        <f t="shared" si="2"/>
        <v>25</v>
      </c>
      <c r="D40" s="19">
        <f t="shared" si="4"/>
        <v>8.50883</v>
      </c>
      <c r="E40" s="19">
        <f t="shared" si="4"/>
        <v>7.51225</v>
      </c>
      <c r="F40" s="19">
        <f t="shared" si="4"/>
        <v>7.72628</v>
      </c>
      <c r="G40" s="19">
        <f t="shared" si="4"/>
        <v>7.57172</v>
      </c>
      <c r="H40" s="19">
        <f t="shared" si="4"/>
        <v>7.18176</v>
      </c>
      <c r="I40" s="19">
        <f t="shared" si="4"/>
        <v>6.73737</v>
      </c>
      <c r="J40" s="19">
        <f t="shared" si="4"/>
        <v>6.63578</v>
      </c>
      <c r="K40" s="19">
        <f t="shared" si="4"/>
        <v>6.53164</v>
      </c>
      <c r="L40" s="19">
        <f t="shared" si="4"/>
        <v>6.33865</v>
      </c>
      <c r="M40" s="19">
        <f t="shared" si="4"/>
        <v>6.20713</v>
      </c>
      <c r="N40" s="19">
        <f t="shared" si="4"/>
        <v>6.0153</v>
      </c>
    </row>
    <row r="41" spans="1:14" s="28" customFormat="1" ht="10.5" customHeight="1">
      <c r="A41" s="30">
        <f t="shared" si="1"/>
        <v>-0.0033</v>
      </c>
      <c r="C41" s="26">
        <f t="shared" si="2"/>
        <v>26</v>
      </c>
      <c r="D41" s="19">
        <f t="shared" si="4"/>
        <v>8.50922</v>
      </c>
      <c r="E41" s="19">
        <f t="shared" si="4"/>
        <v>7.51259</v>
      </c>
      <c r="F41" s="19">
        <f t="shared" si="4"/>
        <v>7.72668</v>
      </c>
      <c r="G41" s="19">
        <f t="shared" si="4"/>
        <v>7.57211</v>
      </c>
      <c r="H41" s="19">
        <f t="shared" si="4"/>
        <v>7.18213</v>
      </c>
      <c r="I41" s="19">
        <f t="shared" si="4"/>
        <v>6.73772</v>
      </c>
      <c r="J41" s="19">
        <f t="shared" si="4"/>
        <v>6.63612</v>
      </c>
      <c r="K41" s="19">
        <f t="shared" si="4"/>
        <v>6.53198</v>
      </c>
      <c r="L41" s="19">
        <f t="shared" si="4"/>
        <v>6.33898</v>
      </c>
      <c r="M41" s="19">
        <f t="shared" si="4"/>
        <v>6.20745</v>
      </c>
      <c r="N41" s="19">
        <f t="shared" si="4"/>
        <v>6.01561</v>
      </c>
    </row>
    <row r="42" spans="1:14" s="28" customFormat="1" ht="10.5" customHeight="1">
      <c r="A42" s="30">
        <f t="shared" si="1"/>
        <v>-0.0033</v>
      </c>
      <c r="C42" s="21">
        <f t="shared" si="2"/>
        <v>27</v>
      </c>
      <c r="D42" s="22">
        <f t="shared" si="4"/>
        <v>8.5096</v>
      </c>
      <c r="E42" s="22">
        <f t="shared" si="4"/>
        <v>7.51293</v>
      </c>
      <c r="F42" s="22">
        <f t="shared" si="4"/>
        <v>7.72708</v>
      </c>
      <c r="G42" s="22">
        <f t="shared" si="4"/>
        <v>7.5725</v>
      </c>
      <c r="H42" s="22">
        <f t="shared" si="4"/>
        <v>7.18251</v>
      </c>
      <c r="I42" s="22">
        <f t="shared" si="4"/>
        <v>6.73807</v>
      </c>
      <c r="J42" s="22">
        <f t="shared" si="4"/>
        <v>6.63647</v>
      </c>
      <c r="K42" s="22">
        <f t="shared" si="4"/>
        <v>6.53232</v>
      </c>
      <c r="L42" s="22">
        <f t="shared" si="4"/>
        <v>6.33931</v>
      </c>
      <c r="M42" s="22">
        <f t="shared" si="4"/>
        <v>6.20777</v>
      </c>
      <c r="N42" s="22">
        <f t="shared" si="4"/>
        <v>6.01593</v>
      </c>
    </row>
    <row r="43" spans="1:14" s="28" customFormat="1" ht="10.5" customHeight="1">
      <c r="A43" s="30">
        <f t="shared" si="1"/>
        <v>-0.0033</v>
      </c>
      <c r="C43" s="26">
        <f t="shared" si="2"/>
        <v>28</v>
      </c>
      <c r="D43" s="19">
        <f t="shared" si="4"/>
        <v>8.50998</v>
      </c>
      <c r="E43" s="19">
        <f t="shared" si="4"/>
        <v>7.51327</v>
      </c>
      <c r="F43" s="19">
        <f t="shared" si="4"/>
        <v>7.72748</v>
      </c>
      <c r="G43" s="19">
        <f t="shared" si="4"/>
        <v>7.57289</v>
      </c>
      <c r="H43" s="19">
        <f t="shared" si="4"/>
        <v>7.18288</v>
      </c>
      <c r="I43" s="19">
        <f t="shared" si="4"/>
        <v>6.73841</v>
      </c>
      <c r="J43" s="19">
        <f t="shared" si="4"/>
        <v>6.63681</v>
      </c>
      <c r="K43" s="19">
        <f t="shared" si="4"/>
        <v>6.53266</v>
      </c>
      <c r="L43" s="19">
        <f t="shared" si="4"/>
        <v>6.33964</v>
      </c>
      <c r="M43" s="19">
        <f t="shared" si="4"/>
        <v>6.20809</v>
      </c>
      <c r="N43" s="19">
        <f t="shared" si="4"/>
        <v>6.01624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7213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365.3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-0.0033</v>
      </c>
    </row>
    <row r="53" spans="1:14" ht="10.5" customHeight="1">
      <c r="A53" s="31"/>
      <c r="B53" s="1" t="str">
        <f>B14</f>
        <v>Lækkun vísitölu</v>
      </c>
      <c r="C53" s="13">
        <f>Verdb_raun</f>
        <v>-0.0033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-0.0033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5.84061</v>
      </c>
      <c r="E55" s="19">
        <f t="shared" si="6"/>
        <v>4.88952</v>
      </c>
      <c r="F55" s="19">
        <f t="shared" si="6"/>
        <v>4.63882</v>
      </c>
      <c r="G55" s="19">
        <f t="shared" si="6"/>
        <v>4.56215</v>
      </c>
      <c r="H55" s="19">
        <f t="shared" si="6"/>
        <v>4.47875</v>
      </c>
      <c r="I55" s="19">
        <f t="shared" si="6"/>
        <v>4.4575</v>
      </c>
      <c r="J55" s="19">
        <f>ROUND(100000*LVT/J$50*((1+J$51/100)^((DAYS360(J$45,$L$2)+$C55-1)/360)*((1+$A55)^(($C55-15)/30)))/100000,5)</f>
        <v>4.37352</v>
      </c>
      <c r="K55" s="19">
        <f aca="true" t="shared" si="7" ref="K55:N82">ROUND(100000*NVT/K$50*((1+K$51/100)^((DAYS360(K$45,$L$2)+$C55-1)/360)*((1+$A55)^(($C55-15)/30)))/100000,5)</f>
        <v>4.27312</v>
      </c>
      <c r="L55" s="19">
        <f t="shared" si="7"/>
        <v>4.10886</v>
      </c>
      <c r="M55" s="19">
        <f t="shared" si="7"/>
        <v>3.60401</v>
      </c>
      <c r="N55" s="19">
        <f t="shared" si="7"/>
        <v>2.77698</v>
      </c>
    </row>
    <row r="56" spans="1:14" ht="10.5" customHeight="1">
      <c r="A56" s="17">
        <f t="shared" si="5"/>
        <v>-0.0033</v>
      </c>
      <c r="B56" s="32"/>
      <c r="C56" s="20">
        <f aca="true" t="shared" si="8" ref="C56:C82">C55+1</f>
        <v>2</v>
      </c>
      <c r="D56" s="19">
        <f t="shared" si="6"/>
        <v>5.84091</v>
      </c>
      <c r="E56" s="19">
        <f t="shared" si="6"/>
        <v>4.88964</v>
      </c>
      <c r="F56" s="19">
        <f t="shared" si="6"/>
        <v>4.6389</v>
      </c>
      <c r="G56" s="19">
        <f t="shared" si="6"/>
        <v>4.56224</v>
      </c>
      <c r="H56" s="19">
        <f t="shared" si="6"/>
        <v>4.47884</v>
      </c>
      <c r="I56" s="19">
        <f t="shared" si="6"/>
        <v>4.45758</v>
      </c>
      <c r="J56" s="19">
        <f t="shared" si="6"/>
        <v>4.3736</v>
      </c>
      <c r="K56" s="19">
        <f t="shared" si="7"/>
        <v>4.2732</v>
      </c>
      <c r="L56" s="19">
        <f t="shared" si="7"/>
        <v>4.10893</v>
      </c>
      <c r="M56" s="19">
        <f t="shared" si="7"/>
        <v>3.60408</v>
      </c>
      <c r="N56" s="19">
        <f t="shared" si="7"/>
        <v>2.77703</v>
      </c>
    </row>
    <row r="57" spans="1:14" ht="10.5" customHeight="1">
      <c r="A57" s="17">
        <f t="shared" si="5"/>
        <v>-0.0033</v>
      </c>
      <c r="B57" s="32"/>
      <c r="C57" s="21">
        <f t="shared" si="8"/>
        <v>3</v>
      </c>
      <c r="D57" s="22">
        <f t="shared" si="6"/>
        <v>5.84122</v>
      </c>
      <c r="E57" s="22">
        <f t="shared" si="6"/>
        <v>4.88977</v>
      </c>
      <c r="F57" s="22">
        <f t="shared" si="6"/>
        <v>4.63899</v>
      </c>
      <c r="G57" s="22">
        <f t="shared" si="6"/>
        <v>4.56232</v>
      </c>
      <c r="H57" s="22">
        <f t="shared" si="6"/>
        <v>4.47892</v>
      </c>
      <c r="I57" s="22">
        <f t="shared" si="6"/>
        <v>4.45767</v>
      </c>
      <c r="J57" s="22">
        <f t="shared" si="6"/>
        <v>4.37368</v>
      </c>
      <c r="K57" s="22">
        <f t="shared" si="7"/>
        <v>4.27328</v>
      </c>
      <c r="L57" s="22">
        <f t="shared" si="7"/>
        <v>4.10901</v>
      </c>
      <c r="M57" s="22">
        <f t="shared" si="7"/>
        <v>3.60414</v>
      </c>
      <c r="N57" s="22">
        <f t="shared" si="7"/>
        <v>2.77708</v>
      </c>
    </row>
    <row r="58" spans="1:14" ht="10.5" customHeight="1">
      <c r="A58" s="17">
        <f t="shared" si="5"/>
        <v>-0.0033</v>
      </c>
      <c r="B58" s="32"/>
      <c r="C58" s="20">
        <f t="shared" si="8"/>
        <v>4</v>
      </c>
      <c r="D58" s="19">
        <f t="shared" si="6"/>
        <v>5.84152</v>
      </c>
      <c r="E58" s="19">
        <f t="shared" si="6"/>
        <v>4.88989</v>
      </c>
      <c r="F58" s="19">
        <f t="shared" si="6"/>
        <v>4.63908</v>
      </c>
      <c r="G58" s="19">
        <f t="shared" si="6"/>
        <v>4.56241</v>
      </c>
      <c r="H58" s="19">
        <f t="shared" si="6"/>
        <v>4.47901</v>
      </c>
      <c r="I58" s="19">
        <f t="shared" si="6"/>
        <v>4.45775</v>
      </c>
      <c r="J58" s="19">
        <f t="shared" si="6"/>
        <v>4.37376</v>
      </c>
      <c r="K58" s="19">
        <f t="shared" si="7"/>
        <v>4.27336</v>
      </c>
      <c r="L58" s="19">
        <f t="shared" si="7"/>
        <v>4.10909</v>
      </c>
      <c r="M58" s="19">
        <f t="shared" si="7"/>
        <v>3.60421</v>
      </c>
      <c r="N58" s="19">
        <f t="shared" si="7"/>
        <v>2.77713</v>
      </c>
    </row>
    <row r="59" spans="1:14" ht="10.5" customHeight="1">
      <c r="A59" s="17">
        <f t="shared" si="5"/>
        <v>-0.0033</v>
      </c>
      <c r="B59" s="32"/>
      <c r="C59" s="20">
        <f t="shared" si="8"/>
        <v>5</v>
      </c>
      <c r="D59" s="19">
        <f t="shared" si="6"/>
        <v>5.84182</v>
      </c>
      <c r="E59" s="19">
        <f t="shared" si="6"/>
        <v>4.89002</v>
      </c>
      <c r="F59" s="19">
        <f t="shared" si="6"/>
        <v>4.63916</v>
      </c>
      <c r="G59" s="19">
        <f t="shared" si="6"/>
        <v>4.5625</v>
      </c>
      <c r="H59" s="19">
        <f t="shared" si="6"/>
        <v>4.47909</v>
      </c>
      <c r="I59" s="19">
        <f t="shared" si="6"/>
        <v>4.45783</v>
      </c>
      <c r="J59" s="19">
        <f t="shared" si="6"/>
        <v>4.37385</v>
      </c>
      <c r="K59" s="19">
        <f t="shared" si="7"/>
        <v>4.27344</v>
      </c>
      <c r="L59" s="19">
        <f t="shared" si="7"/>
        <v>4.10917</v>
      </c>
      <c r="M59" s="19">
        <f t="shared" si="7"/>
        <v>3.60428</v>
      </c>
      <c r="N59" s="19">
        <f t="shared" si="7"/>
        <v>2.77718</v>
      </c>
    </row>
    <row r="60" spans="1:14" ht="10.5" customHeight="1">
      <c r="A60" s="17">
        <f t="shared" si="5"/>
        <v>-0.0033</v>
      </c>
      <c r="B60" s="32"/>
      <c r="C60" s="21">
        <f t="shared" si="8"/>
        <v>6</v>
      </c>
      <c r="D60" s="22">
        <f t="shared" si="6"/>
        <v>5.84212</v>
      </c>
      <c r="E60" s="22">
        <f t="shared" si="6"/>
        <v>4.89014</v>
      </c>
      <c r="F60" s="22">
        <f t="shared" si="6"/>
        <v>4.63925</v>
      </c>
      <c r="G60" s="22">
        <f t="shared" si="6"/>
        <v>4.56258</v>
      </c>
      <c r="H60" s="22">
        <f t="shared" si="6"/>
        <v>4.47917</v>
      </c>
      <c r="I60" s="22">
        <f t="shared" si="6"/>
        <v>4.45792</v>
      </c>
      <c r="J60" s="22">
        <f t="shared" si="6"/>
        <v>4.37393</v>
      </c>
      <c r="K60" s="22">
        <f t="shared" si="7"/>
        <v>4.27352</v>
      </c>
      <c r="L60" s="22">
        <f t="shared" si="7"/>
        <v>4.10924</v>
      </c>
      <c r="M60" s="22">
        <f t="shared" si="7"/>
        <v>3.60435</v>
      </c>
      <c r="N60" s="22">
        <f t="shared" si="7"/>
        <v>2.77724</v>
      </c>
    </row>
    <row r="61" spans="1:14" ht="10.5" customHeight="1">
      <c r="A61" s="17">
        <f t="shared" si="5"/>
        <v>-0.0033</v>
      </c>
      <c r="B61" s="32"/>
      <c r="C61" s="20">
        <f t="shared" si="8"/>
        <v>7</v>
      </c>
      <c r="D61" s="19">
        <f t="shared" si="6"/>
        <v>5.84242</v>
      </c>
      <c r="E61" s="19">
        <f t="shared" si="6"/>
        <v>4.89026</v>
      </c>
      <c r="F61" s="19">
        <f t="shared" si="6"/>
        <v>4.63934</v>
      </c>
      <c r="G61" s="19">
        <f t="shared" si="6"/>
        <v>4.56267</v>
      </c>
      <c r="H61" s="19">
        <f t="shared" si="6"/>
        <v>4.47926</v>
      </c>
      <c r="I61" s="19">
        <f t="shared" si="6"/>
        <v>4.458</v>
      </c>
      <c r="J61" s="19">
        <f t="shared" si="6"/>
        <v>4.37401</v>
      </c>
      <c r="K61" s="19">
        <f t="shared" si="7"/>
        <v>4.2736</v>
      </c>
      <c r="L61" s="19">
        <f t="shared" si="7"/>
        <v>4.10932</v>
      </c>
      <c r="M61" s="19">
        <f t="shared" si="7"/>
        <v>3.60441</v>
      </c>
      <c r="N61" s="19">
        <f t="shared" si="7"/>
        <v>2.77729</v>
      </c>
    </row>
    <row r="62" spans="1:14" ht="10.5" customHeight="1">
      <c r="A62" s="17">
        <f t="shared" si="5"/>
        <v>-0.0033</v>
      </c>
      <c r="B62" s="32"/>
      <c r="C62" s="20">
        <f t="shared" si="8"/>
        <v>8</v>
      </c>
      <c r="D62" s="19">
        <f t="shared" si="6"/>
        <v>5.84273</v>
      </c>
      <c r="E62" s="19">
        <f t="shared" si="6"/>
        <v>4.89039</v>
      </c>
      <c r="F62" s="19">
        <f t="shared" si="6"/>
        <v>4.63942</v>
      </c>
      <c r="G62" s="19">
        <f t="shared" si="6"/>
        <v>4.56275</v>
      </c>
      <c r="H62" s="19">
        <f t="shared" si="6"/>
        <v>4.47934</v>
      </c>
      <c r="I62" s="19">
        <f t="shared" si="6"/>
        <v>4.45808</v>
      </c>
      <c r="J62" s="19">
        <f t="shared" si="6"/>
        <v>4.37409</v>
      </c>
      <c r="K62" s="19">
        <f t="shared" si="7"/>
        <v>4.27368</v>
      </c>
      <c r="L62" s="19">
        <f t="shared" si="7"/>
        <v>4.1094</v>
      </c>
      <c r="M62" s="19">
        <f t="shared" si="7"/>
        <v>3.60448</v>
      </c>
      <c r="N62" s="19">
        <f t="shared" si="7"/>
        <v>2.77734</v>
      </c>
    </row>
    <row r="63" spans="1:14" s="25" customFormat="1" ht="10.5" customHeight="1">
      <c r="A63" s="17">
        <f t="shared" si="5"/>
        <v>-0.0033</v>
      </c>
      <c r="B63" s="35"/>
      <c r="C63" s="21">
        <f t="shared" si="8"/>
        <v>9</v>
      </c>
      <c r="D63" s="22">
        <f t="shared" si="6"/>
        <v>5.84303</v>
      </c>
      <c r="E63" s="22">
        <f t="shared" si="6"/>
        <v>4.89051</v>
      </c>
      <c r="F63" s="22">
        <f t="shared" si="6"/>
        <v>4.63951</v>
      </c>
      <c r="G63" s="22">
        <f t="shared" si="6"/>
        <v>4.56284</v>
      </c>
      <c r="H63" s="22">
        <f t="shared" si="6"/>
        <v>4.47942</v>
      </c>
      <c r="I63" s="22">
        <f t="shared" si="6"/>
        <v>4.45817</v>
      </c>
      <c r="J63" s="22">
        <f t="shared" si="6"/>
        <v>4.37417</v>
      </c>
      <c r="K63" s="22">
        <f t="shared" si="7"/>
        <v>4.27376</v>
      </c>
      <c r="L63" s="22">
        <f t="shared" si="7"/>
        <v>4.10947</v>
      </c>
      <c r="M63" s="22">
        <f t="shared" si="7"/>
        <v>3.60455</v>
      </c>
      <c r="N63" s="22">
        <f t="shared" si="7"/>
        <v>2.77739</v>
      </c>
    </row>
    <row r="64" spans="1:14" s="25" customFormat="1" ht="10.5" customHeight="1">
      <c r="A64" s="17">
        <f t="shared" si="5"/>
        <v>-0.0033</v>
      </c>
      <c r="B64" s="35"/>
      <c r="C64" s="24">
        <f t="shared" si="8"/>
        <v>10</v>
      </c>
      <c r="D64" s="19">
        <f t="shared" si="6"/>
        <v>5.84333</v>
      </c>
      <c r="E64" s="19">
        <f t="shared" si="6"/>
        <v>4.89063</v>
      </c>
      <c r="F64" s="19">
        <f t="shared" si="6"/>
        <v>4.6396</v>
      </c>
      <c r="G64" s="19">
        <f t="shared" si="6"/>
        <v>4.56292</v>
      </c>
      <c r="H64" s="19">
        <f t="shared" si="6"/>
        <v>4.47951</v>
      </c>
      <c r="I64" s="19">
        <f t="shared" si="6"/>
        <v>4.45825</v>
      </c>
      <c r="J64" s="19">
        <f t="shared" si="6"/>
        <v>4.37425</v>
      </c>
      <c r="K64" s="19">
        <f t="shared" si="7"/>
        <v>4.27384</v>
      </c>
      <c r="L64" s="19">
        <f t="shared" si="7"/>
        <v>4.10955</v>
      </c>
      <c r="M64" s="19">
        <f t="shared" si="7"/>
        <v>3.60462</v>
      </c>
      <c r="N64" s="19">
        <f t="shared" si="7"/>
        <v>2.77744</v>
      </c>
    </row>
    <row r="65" spans="1:14" s="28" customFormat="1" ht="10.5" customHeight="1">
      <c r="A65" s="29">
        <f t="shared" si="5"/>
        <v>-0.0033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5.84363</v>
      </c>
      <c r="E65" s="19">
        <f t="shared" si="9"/>
        <v>4.89076</v>
      </c>
      <c r="F65" s="19">
        <f t="shared" si="9"/>
        <v>4.63969</v>
      </c>
      <c r="G65" s="19">
        <f t="shared" si="9"/>
        <v>4.56301</v>
      </c>
      <c r="H65" s="19">
        <f t="shared" si="9"/>
        <v>4.47959</v>
      </c>
      <c r="I65" s="19">
        <f t="shared" si="9"/>
        <v>4.45833</v>
      </c>
      <c r="J65" s="19">
        <f t="shared" si="9"/>
        <v>4.37434</v>
      </c>
      <c r="K65" s="19">
        <f t="shared" si="7"/>
        <v>4.27392</v>
      </c>
      <c r="L65" s="19">
        <f t="shared" si="7"/>
        <v>4.10963</v>
      </c>
      <c r="M65" s="19">
        <f t="shared" si="7"/>
        <v>3.60468</v>
      </c>
      <c r="N65" s="19">
        <f t="shared" si="7"/>
        <v>2.7775</v>
      </c>
    </row>
    <row r="66" spans="1:14" s="28" customFormat="1" ht="10.5" customHeight="1">
      <c r="A66" s="29">
        <f t="shared" si="5"/>
        <v>-0.0033</v>
      </c>
      <c r="B66" s="36"/>
      <c r="C66" s="21">
        <f t="shared" si="8"/>
        <v>12</v>
      </c>
      <c r="D66" s="22">
        <f t="shared" si="9"/>
        <v>5.84393</v>
      </c>
      <c r="E66" s="22">
        <f t="shared" si="9"/>
        <v>4.89088</v>
      </c>
      <c r="F66" s="22">
        <f t="shared" si="9"/>
        <v>4.63977</v>
      </c>
      <c r="G66" s="22">
        <f t="shared" si="9"/>
        <v>4.56309</v>
      </c>
      <c r="H66" s="22">
        <f t="shared" si="9"/>
        <v>4.47968</v>
      </c>
      <c r="I66" s="22">
        <f t="shared" si="9"/>
        <v>4.45842</v>
      </c>
      <c r="J66" s="22">
        <f t="shared" si="9"/>
        <v>4.37442</v>
      </c>
      <c r="K66" s="22">
        <f t="shared" si="7"/>
        <v>4.274</v>
      </c>
      <c r="L66" s="22">
        <f t="shared" si="7"/>
        <v>4.1097</v>
      </c>
      <c r="M66" s="22">
        <f t="shared" si="7"/>
        <v>3.60475</v>
      </c>
      <c r="N66" s="22">
        <f t="shared" si="7"/>
        <v>2.77755</v>
      </c>
    </row>
    <row r="67" spans="1:14" s="28" customFormat="1" ht="10.5" customHeight="1">
      <c r="A67" s="29">
        <f t="shared" si="5"/>
        <v>-0.0033</v>
      </c>
      <c r="B67" s="36"/>
      <c r="C67" s="24">
        <f t="shared" si="8"/>
        <v>13</v>
      </c>
      <c r="D67" s="19">
        <f t="shared" si="9"/>
        <v>5.84424</v>
      </c>
      <c r="E67" s="19">
        <f t="shared" si="9"/>
        <v>4.89101</v>
      </c>
      <c r="F67" s="19">
        <f t="shared" si="9"/>
        <v>4.63986</v>
      </c>
      <c r="G67" s="19">
        <f t="shared" si="9"/>
        <v>4.56318</v>
      </c>
      <c r="H67" s="19">
        <f t="shared" si="9"/>
        <v>4.47976</v>
      </c>
      <c r="I67" s="19">
        <f t="shared" si="9"/>
        <v>4.4585</v>
      </c>
      <c r="J67" s="19">
        <f t="shared" si="9"/>
        <v>4.3745</v>
      </c>
      <c r="K67" s="19">
        <f t="shared" si="7"/>
        <v>4.27408</v>
      </c>
      <c r="L67" s="19">
        <f t="shared" si="7"/>
        <v>4.10978</v>
      </c>
      <c r="M67" s="19">
        <f t="shared" si="7"/>
        <v>3.60482</v>
      </c>
      <c r="N67" s="19">
        <f t="shared" si="7"/>
        <v>2.7776</v>
      </c>
    </row>
    <row r="68" spans="1:14" s="28" customFormat="1" ht="10.5" customHeight="1">
      <c r="A68" s="30">
        <f t="shared" si="5"/>
        <v>-0.0033</v>
      </c>
      <c r="B68" s="36"/>
      <c r="C68" s="24">
        <f t="shared" si="8"/>
        <v>14</v>
      </c>
      <c r="D68" s="19">
        <f t="shared" si="9"/>
        <v>5.84454</v>
      </c>
      <c r="E68" s="19">
        <f t="shared" si="9"/>
        <v>4.89113</v>
      </c>
      <c r="F68" s="19">
        <f t="shared" si="9"/>
        <v>4.63995</v>
      </c>
      <c r="G68" s="19">
        <f t="shared" si="9"/>
        <v>4.56326</v>
      </c>
      <c r="H68" s="19">
        <f t="shared" si="9"/>
        <v>4.47984</v>
      </c>
      <c r="I68" s="19">
        <f t="shared" si="9"/>
        <v>4.45858</v>
      </c>
      <c r="J68" s="19">
        <f t="shared" si="9"/>
        <v>4.37458</v>
      </c>
      <c r="K68" s="19">
        <f t="shared" si="7"/>
        <v>4.27416</v>
      </c>
      <c r="L68" s="19">
        <f t="shared" si="7"/>
        <v>4.10986</v>
      </c>
      <c r="M68" s="19">
        <f t="shared" si="7"/>
        <v>3.60489</v>
      </c>
      <c r="N68" s="19">
        <f t="shared" si="7"/>
        <v>2.77765</v>
      </c>
    </row>
    <row r="69" spans="1:14" s="28" customFormat="1" ht="10.5" customHeight="1">
      <c r="A69" s="30">
        <f t="shared" si="5"/>
        <v>-0.0033</v>
      </c>
      <c r="B69" s="36"/>
      <c r="C69" s="21">
        <f t="shared" si="8"/>
        <v>15</v>
      </c>
      <c r="D69" s="22">
        <f t="shared" si="9"/>
        <v>5.84484</v>
      </c>
      <c r="E69" s="22">
        <f t="shared" si="9"/>
        <v>4.89125</v>
      </c>
      <c r="F69" s="22">
        <f t="shared" si="9"/>
        <v>4.64003</v>
      </c>
      <c r="G69" s="22">
        <f t="shared" si="9"/>
        <v>4.56335</v>
      </c>
      <c r="H69" s="22">
        <f t="shared" si="9"/>
        <v>4.47993</v>
      </c>
      <c r="I69" s="22">
        <f t="shared" si="9"/>
        <v>4.45867</v>
      </c>
      <c r="J69" s="22">
        <f t="shared" si="9"/>
        <v>4.37466</v>
      </c>
      <c r="K69" s="22">
        <f t="shared" si="7"/>
        <v>4.27424</v>
      </c>
      <c r="L69" s="22">
        <f t="shared" si="7"/>
        <v>4.10994</v>
      </c>
      <c r="M69" s="22">
        <f t="shared" si="7"/>
        <v>3.60495</v>
      </c>
      <c r="N69" s="22">
        <f t="shared" si="7"/>
        <v>2.7777</v>
      </c>
    </row>
    <row r="70" spans="1:14" s="28" customFormat="1" ht="10.5" customHeight="1">
      <c r="A70" s="30">
        <f t="shared" si="5"/>
        <v>-0.0033</v>
      </c>
      <c r="B70" s="36"/>
      <c r="C70" s="24">
        <f>C69+1</f>
        <v>16</v>
      </c>
      <c r="D70" s="19">
        <f t="shared" si="9"/>
        <v>5.84514</v>
      </c>
      <c r="E70" s="19">
        <f t="shared" si="9"/>
        <v>4.89138</v>
      </c>
      <c r="F70" s="19">
        <f t="shared" si="9"/>
        <v>4.64012</v>
      </c>
      <c r="G70" s="19">
        <f t="shared" si="9"/>
        <v>4.56343</v>
      </c>
      <c r="H70" s="19">
        <f t="shared" si="9"/>
        <v>4.48001</v>
      </c>
      <c r="I70" s="19">
        <f t="shared" si="9"/>
        <v>4.45875</v>
      </c>
      <c r="J70" s="19">
        <f t="shared" si="9"/>
        <v>4.37475</v>
      </c>
      <c r="K70" s="19">
        <f t="shared" si="7"/>
        <v>4.27432</v>
      </c>
      <c r="L70" s="19">
        <f t="shared" si="7"/>
        <v>4.11001</v>
      </c>
      <c r="M70" s="19">
        <f t="shared" si="7"/>
        <v>3.60502</v>
      </c>
      <c r="N70" s="19">
        <f t="shared" si="7"/>
        <v>2.77776</v>
      </c>
    </row>
    <row r="71" spans="1:14" s="28" customFormat="1" ht="10.5" customHeight="1">
      <c r="A71" s="30">
        <f t="shared" si="5"/>
        <v>-0.0033</v>
      </c>
      <c r="B71" s="36"/>
      <c r="C71" s="24">
        <f t="shared" si="8"/>
        <v>17</v>
      </c>
      <c r="D71" s="19">
        <f t="shared" si="9"/>
        <v>5.84544</v>
      </c>
      <c r="E71" s="19">
        <f t="shared" si="9"/>
        <v>4.8915</v>
      </c>
      <c r="F71" s="19">
        <f t="shared" si="9"/>
        <v>4.64021</v>
      </c>
      <c r="G71" s="19">
        <f t="shared" si="9"/>
        <v>4.56352</v>
      </c>
      <c r="H71" s="19">
        <f t="shared" si="9"/>
        <v>4.4801</v>
      </c>
      <c r="I71" s="19">
        <f t="shared" si="9"/>
        <v>4.45883</v>
      </c>
      <c r="J71" s="19">
        <f t="shared" si="9"/>
        <v>4.37483</v>
      </c>
      <c r="K71" s="19">
        <f t="shared" si="7"/>
        <v>4.2744</v>
      </c>
      <c r="L71" s="19">
        <f t="shared" si="7"/>
        <v>4.11009</v>
      </c>
      <c r="M71" s="19">
        <f t="shared" si="7"/>
        <v>3.60509</v>
      </c>
      <c r="N71" s="19">
        <f t="shared" si="7"/>
        <v>2.77781</v>
      </c>
    </row>
    <row r="72" spans="1:14" s="28" customFormat="1" ht="10.5" customHeight="1">
      <c r="A72" s="30">
        <f t="shared" si="5"/>
        <v>-0.0033</v>
      </c>
      <c r="B72" s="36"/>
      <c r="C72" s="21">
        <f t="shared" si="8"/>
        <v>18</v>
      </c>
      <c r="D72" s="22">
        <f t="shared" si="9"/>
        <v>5.84575</v>
      </c>
      <c r="E72" s="22">
        <f t="shared" si="9"/>
        <v>4.89163</v>
      </c>
      <c r="F72" s="22">
        <f t="shared" si="9"/>
        <v>4.64029</v>
      </c>
      <c r="G72" s="22">
        <f t="shared" si="9"/>
        <v>4.56361</v>
      </c>
      <c r="H72" s="22">
        <f t="shared" si="9"/>
        <v>4.48018</v>
      </c>
      <c r="I72" s="22">
        <f t="shared" si="9"/>
        <v>4.45892</v>
      </c>
      <c r="J72" s="22">
        <f t="shared" si="9"/>
        <v>4.37491</v>
      </c>
      <c r="K72" s="22">
        <f t="shared" si="7"/>
        <v>4.27448</v>
      </c>
      <c r="L72" s="22">
        <f t="shared" si="7"/>
        <v>4.11017</v>
      </c>
      <c r="M72" s="22">
        <f t="shared" si="7"/>
        <v>3.60516</v>
      </c>
      <c r="N72" s="22">
        <f t="shared" si="7"/>
        <v>2.77786</v>
      </c>
    </row>
    <row r="73" spans="1:14" s="28" customFormat="1" ht="10.5" customHeight="1">
      <c r="A73" s="30">
        <f t="shared" si="5"/>
        <v>-0.0033</v>
      </c>
      <c r="B73" s="36"/>
      <c r="C73" s="24">
        <f t="shared" si="8"/>
        <v>19</v>
      </c>
      <c r="D73" s="19">
        <f t="shared" si="9"/>
        <v>5.84605</v>
      </c>
      <c r="E73" s="19">
        <f t="shared" si="9"/>
        <v>4.89175</v>
      </c>
      <c r="F73" s="19">
        <f t="shared" si="9"/>
        <v>4.64038</v>
      </c>
      <c r="G73" s="19">
        <f t="shared" si="9"/>
        <v>4.56369</v>
      </c>
      <c r="H73" s="19">
        <f t="shared" si="9"/>
        <v>4.48026</v>
      </c>
      <c r="I73" s="19">
        <f t="shared" si="9"/>
        <v>4.459</v>
      </c>
      <c r="J73" s="19">
        <f t="shared" si="9"/>
        <v>4.37499</v>
      </c>
      <c r="K73" s="19">
        <f t="shared" si="7"/>
        <v>4.27456</v>
      </c>
      <c r="L73" s="19">
        <f t="shared" si="7"/>
        <v>4.11024</v>
      </c>
      <c r="M73" s="19">
        <f t="shared" si="7"/>
        <v>3.60522</v>
      </c>
      <c r="N73" s="19">
        <f t="shared" si="7"/>
        <v>2.77791</v>
      </c>
    </row>
    <row r="74" spans="1:14" s="28" customFormat="1" ht="10.5" customHeight="1">
      <c r="A74" s="30">
        <f t="shared" si="5"/>
        <v>-0.0033</v>
      </c>
      <c r="B74" s="36"/>
      <c r="C74" s="24">
        <f t="shared" si="8"/>
        <v>20</v>
      </c>
      <c r="D74" s="19">
        <f t="shared" si="9"/>
        <v>5.84635</v>
      </c>
      <c r="E74" s="19">
        <f t="shared" si="9"/>
        <v>4.89187</v>
      </c>
      <c r="F74" s="19">
        <f t="shared" si="9"/>
        <v>4.64047</v>
      </c>
      <c r="G74" s="19">
        <f t="shared" si="9"/>
        <v>4.56378</v>
      </c>
      <c r="H74" s="19">
        <f t="shared" si="9"/>
        <v>4.48035</v>
      </c>
      <c r="I74" s="19">
        <f t="shared" si="9"/>
        <v>4.45909</v>
      </c>
      <c r="J74" s="19">
        <f t="shared" si="9"/>
        <v>4.37507</v>
      </c>
      <c r="K74" s="19">
        <f t="shared" si="7"/>
        <v>4.27464</v>
      </c>
      <c r="L74" s="19">
        <f t="shared" si="7"/>
        <v>4.11032</v>
      </c>
      <c r="M74" s="19">
        <f t="shared" si="7"/>
        <v>3.60529</v>
      </c>
      <c r="N74" s="19">
        <f t="shared" si="7"/>
        <v>2.77796</v>
      </c>
    </row>
    <row r="75" spans="1:14" s="28" customFormat="1" ht="10.5" customHeight="1">
      <c r="A75" s="30">
        <f t="shared" si="5"/>
        <v>-0.0033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5.84665</v>
      </c>
      <c r="E75" s="22">
        <f t="shared" si="10"/>
        <v>4.892</v>
      </c>
      <c r="F75" s="22">
        <f t="shared" si="10"/>
        <v>4.64055</v>
      </c>
      <c r="G75" s="22">
        <f t="shared" si="10"/>
        <v>4.56386</v>
      </c>
      <c r="H75" s="22">
        <f t="shared" si="10"/>
        <v>4.48043</v>
      </c>
      <c r="I75" s="22">
        <f t="shared" si="10"/>
        <v>4.45917</v>
      </c>
      <c r="J75" s="22">
        <f t="shared" si="10"/>
        <v>4.37516</v>
      </c>
      <c r="K75" s="22">
        <f t="shared" si="7"/>
        <v>4.27472</v>
      </c>
      <c r="L75" s="22">
        <f t="shared" si="7"/>
        <v>4.1104</v>
      </c>
      <c r="M75" s="22">
        <f t="shared" si="7"/>
        <v>3.60536</v>
      </c>
      <c r="N75" s="22">
        <f t="shared" si="7"/>
        <v>2.77802</v>
      </c>
    </row>
    <row r="76" spans="1:14" s="28" customFormat="1" ht="10.5" customHeight="1">
      <c r="A76" s="30">
        <f t="shared" si="5"/>
        <v>-0.0033</v>
      </c>
      <c r="B76" s="36"/>
      <c r="C76" s="24">
        <f t="shared" si="8"/>
        <v>22</v>
      </c>
      <c r="D76" s="19">
        <f t="shared" si="10"/>
        <v>5.84695</v>
      </c>
      <c r="E76" s="19">
        <f t="shared" si="10"/>
        <v>4.89212</v>
      </c>
      <c r="F76" s="19">
        <f t="shared" si="10"/>
        <v>4.64064</v>
      </c>
      <c r="G76" s="19">
        <f t="shared" si="10"/>
        <v>4.56395</v>
      </c>
      <c r="H76" s="19">
        <f t="shared" si="10"/>
        <v>4.48052</v>
      </c>
      <c r="I76" s="19">
        <f t="shared" si="10"/>
        <v>4.45925</v>
      </c>
      <c r="J76" s="19">
        <f t="shared" si="10"/>
        <v>4.37524</v>
      </c>
      <c r="K76" s="19">
        <f t="shared" si="7"/>
        <v>4.2748</v>
      </c>
      <c r="L76" s="19">
        <f t="shared" si="7"/>
        <v>4.11047</v>
      </c>
      <c r="M76" s="19">
        <f t="shared" si="7"/>
        <v>3.60543</v>
      </c>
      <c r="N76" s="19">
        <f t="shared" si="7"/>
        <v>2.77807</v>
      </c>
    </row>
    <row r="77" spans="1:14" s="28" customFormat="1" ht="10.5" customHeight="1">
      <c r="A77" s="30">
        <f t="shared" si="5"/>
        <v>-0.0033</v>
      </c>
      <c r="B77" s="36"/>
      <c r="C77" s="24">
        <f t="shared" si="8"/>
        <v>23</v>
      </c>
      <c r="D77" s="19">
        <f t="shared" si="10"/>
        <v>5.84726</v>
      </c>
      <c r="E77" s="19">
        <f t="shared" si="10"/>
        <v>4.89225</v>
      </c>
      <c r="F77" s="19">
        <f t="shared" si="10"/>
        <v>4.64073</v>
      </c>
      <c r="G77" s="19">
        <f t="shared" si="10"/>
        <v>4.56403</v>
      </c>
      <c r="H77" s="19">
        <f t="shared" si="10"/>
        <v>4.4806</v>
      </c>
      <c r="I77" s="19">
        <f t="shared" si="10"/>
        <v>4.45934</v>
      </c>
      <c r="J77" s="19">
        <f t="shared" si="10"/>
        <v>4.37532</v>
      </c>
      <c r="K77" s="19">
        <f t="shared" si="7"/>
        <v>4.27488</v>
      </c>
      <c r="L77" s="19">
        <f t="shared" si="7"/>
        <v>4.11055</v>
      </c>
      <c r="M77" s="19">
        <f t="shared" si="7"/>
        <v>3.60549</v>
      </c>
      <c r="N77" s="19">
        <f t="shared" si="7"/>
        <v>2.77812</v>
      </c>
    </row>
    <row r="78" spans="1:14" s="28" customFormat="1" ht="10.5" customHeight="1">
      <c r="A78" s="30">
        <f t="shared" si="5"/>
        <v>-0.0033</v>
      </c>
      <c r="B78" s="36"/>
      <c r="C78" s="21">
        <f t="shared" si="8"/>
        <v>24</v>
      </c>
      <c r="D78" s="22">
        <f t="shared" si="10"/>
        <v>5.84756</v>
      </c>
      <c r="E78" s="22">
        <f t="shared" si="10"/>
        <v>4.89237</v>
      </c>
      <c r="F78" s="22">
        <f t="shared" si="10"/>
        <v>4.64082</v>
      </c>
      <c r="G78" s="22">
        <f t="shared" si="10"/>
        <v>4.56412</v>
      </c>
      <c r="H78" s="22">
        <f t="shared" si="10"/>
        <v>4.48068</v>
      </c>
      <c r="I78" s="22">
        <f t="shared" si="10"/>
        <v>4.45942</v>
      </c>
      <c r="J78" s="22">
        <f t="shared" si="10"/>
        <v>4.3754</v>
      </c>
      <c r="K78" s="22">
        <f t="shared" si="7"/>
        <v>4.27496</v>
      </c>
      <c r="L78" s="22">
        <f t="shared" si="7"/>
        <v>4.11063</v>
      </c>
      <c r="M78" s="22">
        <f t="shared" si="7"/>
        <v>3.60556</v>
      </c>
      <c r="N78" s="22">
        <f t="shared" si="7"/>
        <v>2.77817</v>
      </c>
    </row>
    <row r="79" spans="1:14" s="28" customFormat="1" ht="10.5" customHeight="1">
      <c r="A79" s="30">
        <f t="shared" si="5"/>
        <v>-0.0033</v>
      </c>
      <c r="B79" s="36"/>
      <c r="C79" s="24">
        <f t="shared" si="8"/>
        <v>25</v>
      </c>
      <c r="D79" s="19">
        <f t="shared" si="10"/>
        <v>5.84786</v>
      </c>
      <c r="E79" s="19">
        <f t="shared" si="10"/>
        <v>4.89249</v>
      </c>
      <c r="F79" s="19">
        <f t="shared" si="10"/>
        <v>4.6409</v>
      </c>
      <c r="G79" s="19">
        <f t="shared" si="10"/>
        <v>4.5642</v>
      </c>
      <c r="H79" s="19">
        <f t="shared" si="10"/>
        <v>4.48077</v>
      </c>
      <c r="I79" s="19">
        <f t="shared" si="10"/>
        <v>4.4595</v>
      </c>
      <c r="J79" s="19">
        <f t="shared" si="10"/>
        <v>4.37548</v>
      </c>
      <c r="K79" s="19">
        <f t="shared" si="7"/>
        <v>4.27504</v>
      </c>
      <c r="L79" s="19">
        <f t="shared" si="7"/>
        <v>4.1107</v>
      </c>
      <c r="M79" s="19">
        <f t="shared" si="7"/>
        <v>3.60563</v>
      </c>
      <c r="N79" s="19">
        <f t="shared" si="7"/>
        <v>2.77822</v>
      </c>
    </row>
    <row r="80" spans="1:14" s="28" customFormat="1" ht="10.5" customHeight="1">
      <c r="A80" s="30">
        <f t="shared" si="5"/>
        <v>-0.0033</v>
      </c>
      <c r="B80" s="36"/>
      <c r="C80" s="24">
        <f t="shared" si="8"/>
        <v>26</v>
      </c>
      <c r="D80" s="19">
        <f t="shared" si="10"/>
        <v>5.84816</v>
      </c>
      <c r="E80" s="19">
        <f t="shared" si="10"/>
        <v>4.89262</v>
      </c>
      <c r="F80" s="19">
        <f t="shared" si="10"/>
        <v>4.64099</v>
      </c>
      <c r="G80" s="19">
        <f t="shared" si="10"/>
        <v>4.56429</v>
      </c>
      <c r="H80" s="19">
        <f t="shared" si="10"/>
        <v>4.48085</v>
      </c>
      <c r="I80" s="19">
        <f t="shared" si="10"/>
        <v>4.45959</v>
      </c>
      <c r="J80" s="19">
        <f t="shared" si="10"/>
        <v>4.37557</v>
      </c>
      <c r="K80" s="19">
        <f t="shared" si="7"/>
        <v>4.27512</v>
      </c>
      <c r="L80" s="19">
        <f t="shared" si="7"/>
        <v>4.11078</v>
      </c>
      <c r="M80" s="19">
        <f t="shared" si="7"/>
        <v>3.6057</v>
      </c>
      <c r="N80" s="19">
        <f t="shared" si="7"/>
        <v>2.77828</v>
      </c>
    </row>
    <row r="81" spans="1:14" s="28" customFormat="1" ht="10.5" customHeight="1">
      <c r="A81" s="30">
        <f t="shared" si="5"/>
        <v>-0.0033</v>
      </c>
      <c r="B81" s="36"/>
      <c r="C81" s="21">
        <f t="shared" si="8"/>
        <v>27</v>
      </c>
      <c r="D81" s="22">
        <f t="shared" si="10"/>
        <v>5.84847</v>
      </c>
      <c r="E81" s="22">
        <f t="shared" si="10"/>
        <v>4.89274</v>
      </c>
      <c r="F81" s="22">
        <f t="shared" si="10"/>
        <v>4.64108</v>
      </c>
      <c r="G81" s="22">
        <f t="shared" si="10"/>
        <v>4.56437</v>
      </c>
      <c r="H81" s="22">
        <f t="shared" si="10"/>
        <v>4.48093</v>
      </c>
      <c r="I81" s="22">
        <f t="shared" si="10"/>
        <v>4.45967</v>
      </c>
      <c r="J81" s="22">
        <f t="shared" si="10"/>
        <v>4.37565</v>
      </c>
      <c r="K81" s="22">
        <f t="shared" si="7"/>
        <v>4.2752</v>
      </c>
      <c r="L81" s="22">
        <f t="shared" si="7"/>
        <v>4.11086</v>
      </c>
      <c r="M81" s="22">
        <f t="shared" si="7"/>
        <v>3.60576</v>
      </c>
      <c r="N81" s="22">
        <f t="shared" si="7"/>
        <v>2.77833</v>
      </c>
    </row>
    <row r="82" spans="1:14" s="28" customFormat="1" ht="10.5" customHeight="1">
      <c r="A82" s="30">
        <f t="shared" si="5"/>
        <v>-0.0033</v>
      </c>
      <c r="B82" s="36"/>
      <c r="C82" s="24">
        <f t="shared" si="8"/>
        <v>28</v>
      </c>
      <c r="D82" s="19">
        <f t="shared" si="10"/>
        <v>5.84877</v>
      </c>
      <c r="E82" s="19">
        <f t="shared" si="10"/>
        <v>4.89287</v>
      </c>
      <c r="F82" s="19">
        <f t="shared" si="10"/>
        <v>4.64116</v>
      </c>
      <c r="G82" s="19">
        <f t="shared" si="10"/>
        <v>4.56446</v>
      </c>
      <c r="H82" s="19">
        <f t="shared" si="10"/>
        <v>4.48102</v>
      </c>
      <c r="I82" s="19">
        <f t="shared" si="10"/>
        <v>4.45975</v>
      </c>
      <c r="J82" s="19">
        <f t="shared" si="10"/>
        <v>4.37573</v>
      </c>
      <c r="K82" s="19">
        <f t="shared" si="7"/>
        <v>4.27528</v>
      </c>
      <c r="L82" s="19">
        <f t="shared" si="7"/>
        <v>4.11094</v>
      </c>
      <c r="M82" s="19">
        <f t="shared" si="7"/>
        <v>3.60583</v>
      </c>
      <c r="N82" s="19">
        <f t="shared" si="7"/>
        <v>2.77838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760372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einarorn</cp:lastModifiedBy>
  <dcterms:created xsi:type="dcterms:W3CDTF">2010-07-12T10:51:22Z</dcterms:created>
  <dcterms:modified xsi:type="dcterms:W3CDTF">2010-07-12T11:39:27Z</dcterms:modified>
  <cp:category/>
  <cp:version/>
  <cp:contentType/>
  <cp:contentStatus/>
</cp:coreProperties>
</file>