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janúar 2010" sheetId="1" r:id="rId1"/>
  </sheets>
  <externalReferences>
    <externalReference r:id="rId4"/>
  </externalReferences>
  <definedNames>
    <definedName name="Dags_visit_naest">'Verð janúar 2010'!$A$14</definedName>
    <definedName name="LVT">'Verð janúar 2010'!$C$9</definedName>
    <definedName name="NVT">'Verð janúar 2010'!$C$10</definedName>
    <definedName name="NvtNæstaMánaðar">'[1]Forsendur'!$D$4</definedName>
    <definedName name="NvtÞessaMánaðar">'[1]Forsendur'!$C$4</definedName>
    <definedName name="_xlnm.Print_Area" localSheetId="0">'Verð janúar 2010'!$B$7:$N$44,'Verð janúar 2010'!$B$46:$N$82</definedName>
    <definedName name="_xlnm.Print_Titles" localSheetId="0">'Verð janúar 2010'!$1:$5</definedName>
    <definedName name="Verdb_raun">'Verð janúar 2010'!$C$14</definedName>
    <definedName name="verdbspa">'Verð janúar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<sst xmlns="http://schemas.openxmlformats.org/spreadsheetml/2006/main" count="39" uniqueCount="33">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</sst>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01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janúar 2010"/>
    </sheetNames>
    <sheetDataSet>
      <sheetData sheetId="0">
        <row r="2">
          <cell r="C2">
            <v>40179</v>
          </cell>
        </row>
        <row r="3">
          <cell r="C3">
            <v>7033</v>
          </cell>
          <cell r="D3">
            <v>7067</v>
          </cell>
        </row>
        <row r="4">
          <cell r="C4">
            <v>356.2</v>
          </cell>
          <cell r="D4">
            <v>357.9</v>
          </cell>
        </row>
        <row r="5">
          <cell r="D5">
            <v>40507</v>
          </cell>
        </row>
        <row r="6">
          <cell r="D6">
            <v>0.0588</v>
          </cell>
        </row>
        <row r="7">
          <cell r="C7">
            <v>0.0048</v>
          </cell>
        </row>
        <row r="8">
          <cell r="D8">
            <v>40204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49">
      <selection activeCell="E96" sqref="E96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40179</v>
      </c>
      <c r="I1" s="3">
        <f>'[1]Forsendur'!$C$2</f>
        <v>40179</v>
      </c>
    </row>
    <row r="2" spans="11:12" ht="15" customHeight="1" thickBot="1">
      <c r="K2" s="4" t="s">
        <v>1</v>
      </c>
      <c r="L2" s="5">
        <f>'[1]Forsendur'!C2</f>
        <v>40179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7033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356.2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0.0048</v>
      </c>
      <c r="D13" s="17"/>
      <c r="N13" s="18"/>
    </row>
    <row r="14" spans="1:14" ht="10.5" customHeight="1">
      <c r="A14" s="19">
        <f>IF(DAY('[1]Forsendur'!D5)&lt;1,32,DAY('[1]Forsendur'!D5))</f>
        <v>25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0.0048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0.0048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8.028673281652853</v>
      </c>
      <c r="E16" s="24">
        <f t="shared" si="0"/>
        <v>7.0883309463031905</v>
      </c>
      <c r="F16" s="24">
        <f t="shared" si="0"/>
        <v>7.280535115487136</v>
      </c>
      <c r="G16" s="24">
        <f t="shared" si="0"/>
        <v>7.134889484955721</v>
      </c>
      <c r="H16" s="24">
        <f t="shared" si="0"/>
        <v>6.767430186600835</v>
      </c>
      <c r="I16" s="24">
        <f t="shared" si="0"/>
        <v>6.348675614843485</v>
      </c>
      <c r="J16" s="24">
        <f t="shared" si="0"/>
        <v>6.252947930441806</v>
      </c>
      <c r="K16" s="24">
        <f t="shared" si="0"/>
        <v>6.154816909009681</v>
      </c>
      <c r="L16" s="24">
        <f t="shared" si="0"/>
        <v>5.972962836178269</v>
      </c>
      <c r="M16" s="24">
        <f t="shared" si="0"/>
        <v>5.84902653634056</v>
      </c>
      <c r="N16" s="24">
        <f aca="true" t="shared" si="1" ref="N16:N43">100000*LVT/N$11*((1+N$12/100)^((DAYS360(N$6,$L$2)+$C55-1)/360)*((1+$A55)^(($C55-15)/30)))/100000</f>
        <v>5.668267037203709</v>
      </c>
    </row>
    <row r="17" spans="1:14" ht="10.5" customHeight="1">
      <c r="A17" s="21">
        <f aca="true" t="shared" si="2" ref="A17:A43">IF(Dags_visit_naest&gt;C17,verdbspa,Verdb_raun)</f>
        <v>0.0048</v>
      </c>
      <c r="B17" s="25"/>
      <c r="C17" s="23">
        <f aca="true" t="shared" si="3" ref="C17:C43">C16+1</f>
        <v>2</v>
      </c>
      <c r="D17" s="24">
        <f t="shared" si="0"/>
        <v>8.031202039102254</v>
      </c>
      <c r="E17" s="24">
        <f t="shared" si="0"/>
        <v>7.090563528082954</v>
      </c>
      <c r="F17" s="24">
        <f t="shared" si="0"/>
        <v>7.282876003964615</v>
      </c>
      <c r="G17" s="24">
        <f t="shared" si="0"/>
        <v>7.1371835444332845</v>
      </c>
      <c r="H17" s="24">
        <f t="shared" si="0"/>
        <v>6.769606097999474</v>
      </c>
      <c r="I17" s="24">
        <f t="shared" si="0"/>
        <v>6.350716885348783</v>
      </c>
      <c r="J17" s="24">
        <f t="shared" si="0"/>
        <v>6.2549584219137175</v>
      </c>
      <c r="K17" s="24">
        <f t="shared" si="0"/>
        <v>6.156795848710508</v>
      </c>
      <c r="L17" s="24">
        <f t="shared" si="0"/>
        <v>5.974883304888034</v>
      </c>
      <c r="M17" s="24">
        <f t="shared" si="0"/>
        <v>5.850907156185971</v>
      </c>
      <c r="N17" s="24">
        <f t="shared" si="1"/>
        <v>5.6700895379930305</v>
      </c>
    </row>
    <row r="18" spans="1:14" ht="10.5" customHeight="1">
      <c r="A18" s="21">
        <f t="shared" si="2"/>
        <v>0.0048</v>
      </c>
      <c r="B18" s="25"/>
      <c r="C18" s="26">
        <f t="shared" si="3"/>
        <v>3</v>
      </c>
      <c r="D18" s="27">
        <f t="shared" si="0"/>
        <v>8.033731593023752</v>
      </c>
      <c r="E18" s="27">
        <f t="shared" si="0"/>
        <v>7.092796813049607</v>
      </c>
      <c r="F18" s="27">
        <f t="shared" si="0"/>
        <v>7.285217645100901</v>
      </c>
      <c r="G18" s="27">
        <f t="shared" si="0"/>
        <v>7.139478341512866</v>
      </c>
      <c r="H18" s="27">
        <f t="shared" si="0"/>
        <v>6.7717827090123315</v>
      </c>
      <c r="I18" s="27">
        <f t="shared" si="0"/>
        <v>6.352758812177628</v>
      </c>
      <c r="J18" s="27">
        <f t="shared" si="0"/>
        <v>6.256969559812885</v>
      </c>
      <c r="K18" s="27">
        <f t="shared" si="0"/>
        <v>6.158775424693843</v>
      </c>
      <c r="L18" s="27">
        <f t="shared" si="0"/>
        <v>5.976804391080304</v>
      </c>
      <c r="M18" s="27">
        <f t="shared" si="0"/>
        <v>5.852788380701403</v>
      </c>
      <c r="N18" s="27">
        <f t="shared" si="1"/>
        <v>5.671912624765531</v>
      </c>
    </row>
    <row r="19" spans="1:14" ht="10.5" customHeight="1">
      <c r="A19" s="21">
        <f t="shared" si="2"/>
        <v>0.0048</v>
      </c>
      <c r="B19" s="25"/>
      <c r="C19" s="23">
        <f t="shared" si="3"/>
        <v>4</v>
      </c>
      <c r="D19" s="24">
        <f t="shared" si="0"/>
        <v>8.036261943668206</v>
      </c>
      <c r="E19" s="24">
        <f t="shared" si="0"/>
        <v>7.0950308014246355</v>
      </c>
      <c r="F19" s="24">
        <f t="shared" si="0"/>
        <v>7.287560039137994</v>
      </c>
      <c r="G19" s="24">
        <f t="shared" si="0"/>
        <v>7.14177387643163</v>
      </c>
      <c r="H19" s="24">
        <f t="shared" si="0"/>
        <v>6.773960019864364</v>
      </c>
      <c r="I19" s="24">
        <f t="shared" si="0"/>
        <v>6.354801395541042</v>
      </c>
      <c r="J19" s="24">
        <f t="shared" si="0"/>
        <v>6.258981344347151</v>
      </c>
      <c r="K19" s="24">
        <f t="shared" si="0"/>
        <v>6.16075563716427</v>
      </c>
      <c r="L19" s="24">
        <f t="shared" si="0"/>
        <v>5.97872609495362</v>
      </c>
      <c r="M19" s="24">
        <f t="shared" si="0"/>
        <v>5.854670210081276</v>
      </c>
      <c r="N19" s="24">
        <f t="shared" si="1"/>
        <v>5.6737362977096195</v>
      </c>
    </row>
    <row r="20" spans="1:14" ht="10.5" customHeight="1">
      <c r="A20" s="21">
        <f t="shared" si="2"/>
        <v>0.0048</v>
      </c>
      <c r="B20" s="25"/>
      <c r="C20" s="23">
        <f t="shared" si="3"/>
        <v>5</v>
      </c>
      <c r="D20" s="24">
        <f t="shared" si="0"/>
        <v>8.038793091286562</v>
      </c>
      <c r="E20" s="24">
        <f t="shared" si="0"/>
        <v>7.09726549342958</v>
      </c>
      <c r="F20" s="24">
        <f t="shared" si="0"/>
        <v>7.289903186317971</v>
      </c>
      <c r="G20" s="24">
        <f t="shared" si="0"/>
        <v>7.144070149426805</v>
      </c>
      <c r="H20" s="24">
        <f t="shared" si="0"/>
        <v>6.7761380307805785</v>
      </c>
      <c r="I20" s="24">
        <f t="shared" si="0"/>
        <v>6.356844635650119</v>
      </c>
      <c r="J20" s="24">
        <f t="shared" si="0"/>
        <v>6.260993775724426</v>
      </c>
      <c r="K20" s="24">
        <f t="shared" si="0"/>
        <v>6.162736486326431</v>
      </c>
      <c r="L20" s="24">
        <f t="shared" si="0"/>
        <v>5.98064841670658</v>
      </c>
      <c r="M20" s="24">
        <f t="shared" si="0"/>
        <v>5.856552644520068</v>
      </c>
      <c r="N20" s="24">
        <f t="shared" si="1"/>
        <v>5.675560557013764</v>
      </c>
    </row>
    <row r="21" spans="1:14" s="32" customFormat="1" ht="10.5" customHeight="1">
      <c r="A21" s="28">
        <f t="shared" si="2"/>
        <v>0.0048</v>
      </c>
      <c r="B21" s="29"/>
      <c r="C21" s="30">
        <f t="shared" si="3"/>
        <v>6</v>
      </c>
      <c r="D21" s="31">
        <f t="shared" si="0"/>
        <v>8.041325036129829</v>
      </c>
      <c r="E21" s="31">
        <f t="shared" si="0"/>
        <v>7.099500889286063</v>
      </c>
      <c r="F21" s="31">
        <f t="shared" si="0"/>
        <v>7.292247086882982</v>
      </c>
      <c r="G21" s="31">
        <f t="shared" si="0"/>
        <v>7.146367160735702</v>
      </c>
      <c r="H21" s="31">
        <f t="shared" si="0"/>
        <v>6.778316741986067</v>
      </c>
      <c r="I21" s="31">
        <f t="shared" si="0"/>
        <v>6.358888532716017</v>
      </c>
      <c r="J21" s="31">
        <f t="shared" si="0"/>
        <v>6.263006854152683</v>
      </c>
      <c r="K21" s="31">
        <f t="shared" si="0"/>
        <v>6.164717972385045</v>
      </c>
      <c r="L21" s="31">
        <f t="shared" si="0"/>
        <v>5.982571356537848</v>
      </c>
      <c r="M21" s="31">
        <f t="shared" si="0"/>
        <v>5.858435684212322</v>
      </c>
      <c r="N21" s="31">
        <f t="shared" si="1"/>
        <v>5.677385402866492</v>
      </c>
    </row>
    <row r="22" spans="1:14" ht="10.5" customHeight="1">
      <c r="A22" s="21">
        <f t="shared" si="2"/>
        <v>0.0048</v>
      </c>
      <c r="B22" s="25"/>
      <c r="C22" s="23">
        <f t="shared" si="3"/>
        <v>7</v>
      </c>
      <c r="D22" s="24">
        <f t="shared" si="0"/>
        <v>8.043857778449118</v>
      </c>
      <c r="E22" s="24">
        <f t="shared" si="0"/>
        <v>7.101736989215781</v>
      </c>
      <c r="F22" s="24">
        <f t="shared" si="0"/>
        <v>7.294591741075273</v>
      </c>
      <c r="G22" s="24">
        <f t="shared" si="0"/>
        <v>7.148664910595713</v>
      </c>
      <c r="H22" s="24">
        <f t="shared" si="0"/>
        <v>6.780496153705994</v>
      </c>
      <c r="I22" s="24">
        <f t="shared" si="0"/>
        <v>6.360933086949971</v>
      </c>
      <c r="J22" s="24">
        <f t="shared" si="0"/>
        <v>6.265020579839974</v>
      </c>
      <c r="K22" s="24">
        <f t="shared" si="0"/>
        <v>6.166700095544892</v>
      </c>
      <c r="L22" s="24">
        <f t="shared" si="0"/>
        <v>5.9844949146461595</v>
      </c>
      <c r="M22" s="24">
        <f t="shared" si="0"/>
        <v>5.860319329352645</v>
      </c>
      <c r="N22" s="24">
        <f t="shared" si="1"/>
        <v>5.679210835456401</v>
      </c>
    </row>
    <row r="23" spans="1:14" ht="10.5" customHeight="1">
      <c r="A23" s="21">
        <f t="shared" si="2"/>
        <v>0.0048</v>
      </c>
      <c r="B23" s="25"/>
      <c r="C23" s="23">
        <f t="shared" si="3"/>
        <v>8</v>
      </c>
      <c r="D23" s="24">
        <f t="shared" si="0"/>
        <v>8.046391318495598</v>
      </c>
      <c r="E23" s="24">
        <f t="shared" si="0"/>
        <v>7.103973793440485</v>
      </c>
      <c r="F23" s="24">
        <f t="shared" si="0"/>
        <v>7.296937149137144</v>
      </c>
      <c r="G23" s="24">
        <f t="shared" si="0"/>
        <v>7.150963399244299</v>
      </c>
      <c r="H23" s="24">
        <f t="shared" si="0"/>
        <v>6.782676266165593</v>
      </c>
      <c r="I23" s="24">
        <f t="shared" si="0"/>
        <v>6.362978298563276</v>
      </c>
      <c r="J23" s="24">
        <f t="shared" si="0"/>
        <v>6.267034952994403</v>
      </c>
      <c r="K23" s="24">
        <f t="shared" si="0"/>
        <v>6.168682856010812</v>
      </c>
      <c r="L23" s="24">
        <f t="shared" si="0"/>
        <v>5.9864190912303</v>
      </c>
      <c r="M23" s="24">
        <f t="shared" si="0"/>
        <v>5.862203580135704</v>
      </c>
      <c r="N23" s="24">
        <f t="shared" si="1"/>
        <v>5.681036854972142</v>
      </c>
    </row>
    <row r="24" spans="1:14" s="33" customFormat="1" ht="10.5" customHeight="1">
      <c r="A24" s="21">
        <f t="shared" si="2"/>
        <v>0.0048</v>
      </c>
      <c r="B24" s="25"/>
      <c r="C24" s="30">
        <f t="shared" si="3"/>
        <v>9</v>
      </c>
      <c r="D24" s="27">
        <f t="shared" si="0"/>
        <v>8.04892565652053</v>
      </c>
      <c r="E24" s="27">
        <f t="shared" si="0"/>
        <v>7.106211302182005</v>
      </c>
      <c r="F24" s="27">
        <f t="shared" si="0"/>
        <v>7.299283311310991</v>
      </c>
      <c r="G24" s="27">
        <f t="shared" si="0"/>
        <v>7.1532626269190045</v>
      </c>
      <c r="H24" s="27">
        <f t="shared" si="0"/>
        <v>6.784857079590168</v>
      </c>
      <c r="I24" s="27">
        <f t="shared" si="0"/>
        <v>6.365024167767299</v>
      </c>
      <c r="J24" s="27">
        <f t="shared" si="0"/>
        <v>6.269049973824155</v>
      </c>
      <c r="K24" s="27">
        <f t="shared" si="0"/>
        <v>6.170666253987723</v>
      </c>
      <c r="L24" s="27">
        <f t="shared" si="0"/>
        <v>5.988343886489129</v>
      </c>
      <c r="M24" s="27">
        <f t="shared" si="0"/>
        <v>5.864088436756228</v>
      </c>
      <c r="N24" s="27">
        <f t="shared" si="1"/>
        <v>5.682863461602423</v>
      </c>
    </row>
    <row r="25" spans="1:14" s="32" customFormat="1" ht="10.5" customHeight="1">
      <c r="A25" s="21">
        <f t="shared" si="2"/>
        <v>0.0048</v>
      </c>
      <c r="B25" s="25"/>
      <c r="C25" s="34">
        <f t="shared" si="3"/>
        <v>10</v>
      </c>
      <c r="D25" s="24">
        <f t="shared" si="0"/>
        <v>8.051460792775249</v>
      </c>
      <c r="E25" s="24">
        <f t="shared" si="0"/>
        <v>7.108449515662242</v>
      </c>
      <c r="F25" s="24">
        <f t="shared" si="0"/>
        <v>7.301630227839279</v>
      </c>
      <c r="G25" s="24">
        <f t="shared" si="0"/>
        <v>7.1555625938574385</v>
      </c>
      <c r="H25" s="24">
        <f t="shared" si="0"/>
        <v>6.787038594205099</v>
      </c>
      <c r="I25" s="24">
        <f t="shared" si="0"/>
        <v>6.367070694773467</v>
      </c>
      <c r="J25" s="24">
        <f t="shared" si="0"/>
        <v>6.271065642537469</v>
      </c>
      <c r="K25" s="24">
        <f t="shared" si="0"/>
        <v>6.172650289680593</v>
      </c>
      <c r="L25" s="24">
        <f t="shared" si="0"/>
        <v>5.990269300621569</v>
      </c>
      <c r="M25" s="24">
        <f t="shared" si="0"/>
        <v>5.865973899409011</v>
      </c>
      <c r="N25" s="24">
        <f t="shared" si="1"/>
        <v>5.684690655536021</v>
      </c>
    </row>
    <row r="26" spans="1:14" s="36" customFormat="1" ht="10.5" customHeight="1">
      <c r="A26" s="21">
        <f t="shared" si="2"/>
        <v>0.0048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8.053996727511167</v>
      </c>
      <c r="E26" s="24">
        <f t="shared" si="4"/>
        <v>7.110688434103165</v>
      </c>
      <c r="F26" s="24">
        <f t="shared" si="4"/>
        <v>7.303977898964553</v>
      </c>
      <c r="G26" s="24">
        <f t="shared" si="4"/>
        <v>7.157863300297303</v>
      </c>
      <c r="H26" s="24">
        <f t="shared" si="4"/>
        <v>6.789220810235841</v>
      </c>
      <c r="I26" s="24">
        <f t="shared" si="4"/>
        <v>6.369117879793286</v>
      </c>
      <c r="J26" s="24">
        <f t="shared" si="4"/>
        <v>6.273081959342661</v>
      </c>
      <c r="K26" s="24">
        <f t="shared" si="4"/>
        <v>6.174634963294475</v>
      </c>
      <c r="L26" s="24">
        <f t="shared" si="4"/>
        <v>5.992195333826602</v>
      </c>
      <c r="M26" s="24">
        <f t="shared" si="4"/>
        <v>5.86785996828891</v>
      </c>
      <c r="N26" s="24">
        <f t="shared" si="1"/>
        <v>5.686518436961768</v>
      </c>
    </row>
    <row r="27" spans="1:14" s="36" customFormat="1" ht="10.5" customHeight="1">
      <c r="A27" s="37">
        <f t="shared" si="2"/>
        <v>0.0048</v>
      </c>
      <c r="B27" s="35"/>
      <c r="C27" s="30">
        <f t="shared" si="3"/>
        <v>12</v>
      </c>
      <c r="D27" s="27">
        <f t="shared" si="4"/>
        <v>8.056533460979782</v>
      </c>
      <c r="E27" s="27">
        <f t="shared" si="4"/>
        <v>7.112928057726809</v>
      </c>
      <c r="F27" s="27">
        <f t="shared" si="4"/>
        <v>7.3063263249294375</v>
      </c>
      <c r="G27" s="27">
        <f t="shared" si="4"/>
        <v>7.160164746476363</v>
      </c>
      <c r="H27" s="27">
        <f t="shared" si="4"/>
        <v>6.791403727907916</v>
      </c>
      <c r="I27" s="27">
        <f t="shared" si="4"/>
        <v>6.371165723038327</v>
      </c>
      <c r="J27" s="27">
        <f t="shared" si="4"/>
        <v>6.275098924448107</v>
      </c>
      <c r="K27" s="27">
        <f t="shared" si="4"/>
        <v>6.1766202750344705</v>
      </c>
      <c r="L27" s="27">
        <f t="shared" si="4"/>
        <v>5.994121986303274</v>
      </c>
      <c r="M27" s="27">
        <f t="shared" si="4"/>
        <v>5.869746643590841</v>
      </c>
      <c r="N27" s="27">
        <f t="shared" si="1"/>
        <v>5.688346806068559</v>
      </c>
    </row>
    <row r="28" spans="1:14" s="36" customFormat="1" ht="10.5" customHeight="1">
      <c r="A28" s="37">
        <f t="shared" si="2"/>
        <v>0.0048</v>
      </c>
      <c r="B28" s="35"/>
      <c r="C28" s="34">
        <f t="shared" si="3"/>
        <v>13</v>
      </c>
      <c r="D28" s="24">
        <f t="shared" si="4"/>
        <v>8.059070993432668</v>
      </c>
      <c r="E28" s="24">
        <f t="shared" si="4"/>
        <v>7.115168386755283</v>
      </c>
      <c r="F28" s="24">
        <f t="shared" si="4"/>
        <v>7.308675505976631</v>
      </c>
      <c r="G28" s="24">
        <f t="shared" si="4"/>
        <v>7.162466932632466</v>
      </c>
      <c r="H28" s="24">
        <f t="shared" si="4"/>
        <v>6.79358734744692</v>
      </c>
      <c r="I28" s="24">
        <f t="shared" si="4"/>
        <v>6.373214224720224</v>
      </c>
      <c r="J28" s="24">
        <f t="shared" si="4"/>
        <v>6.277116538062254</v>
      </c>
      <c r="K28" s="24">
        <f t="shared" si="4"/>
        <v>6.178606225105756</v>
      </c>
      <c r="L28" s="24">
        <f t="shared" si="4"/>
        <v>5.996049258250705</v>
      </c>
      <c r="M28" s="24">
        <f t="shared" si="4"/>
        <v>5.871633925509788</v>
      </c>
      <c r="N28" s="24">
        <f t="shared" si="1"/>
        <v>5.6901757630453496</v>
      </c>
    </row>
    <row r="29" spans="1:14" s="36" customFormat="1" ht="10.5" customHeight="1">
      <c r="A29" s="38">
        <f t="shared" si="2"/>
        <v>0.0048</v>
      </c>
      <c r="B29" s="35"/>
      <c r="C29" s="34">
        <f t="shared" si="3"/>
        <v>14</v>
      </c>
      <c r="D29" s="39">
        <f t="shared" si="4"/>
        <v>8.061609325121474</v>
      </c>
      <c r="E29" s="39">
        <f t="shared" si="4"/>
        <v>7.117409421410769</v>
      </c>
      <c r="F29" s="39">
        <f t="shared" si="4"/>
        <v>7.311025442348917</v>
      </c>
      <c r="G29" s="39">
        <f t="shared" si="4"/>
        <v>7.164769859003533</v>
      </c>
      <c r="H29" s="39">
        <f t="shared" si="4"/>
        <v>6.795771669078522</v>
      </c>
      <c r="I29" s="39">
        <f t="shared" si="4"/>
        <v>6.375263385050682</v>
      </c>
      <c r="J29" s="39">
        <f t="shared" si="4"/>
        <v>6.27913480039362</v>
      </c>
      <c r="K29" s="39">
        <f t="shared" si="4"/>
        <v>6.180592813713574</v>
      </c>
      <c r="L29" s="39">
        <f t="shared" si="4"/>
        <v>5.997977149868064</v>
      </c>
      <c r="M29" s="39">
        <f t="shared" si="4"/>
        <v>5.873521814240793</v>
      </c>
      <c r="N29" s="39">
        <f t="shared" si="1"/>
        <v>5.692005308081157</v>
      </c>
    </row>
    <row r="30" spans="1:14" s="36" customFormat="1" ht="10.5" customHeight="1">
      <c r="A30" s="38">
        <f t="shared" si="2"/>
        <v>0.0048</v>
      </c>
      <c r="B30" s="35"/>
      <c r="C30" s="30">
        <f t="shared" si="3"/>
        <v>15</v>
      </c>
      <c r="D30" s="31">
        <f t="shared" si="4"/>
        <v>8.064148456297934</v>
      </c>
      <c r="E30" s="31">
        <f>100000*LVT/E$11*((1+E$12/100)^((DAYS360(E$6,$L$2)+$C30-1)/360)*((1+$A30)^(($C30-15)/30)))/100000</f>
        <v>7.119651161915513</v>
      </c>
      <c r="F30" s="31">
        <f>100000*LVT/F$11*((1+F$12/100)^((DAYS360(F$6,$L$2)+$C30-1)/360)*((1+$A30)^(($C30-15)/30)))/100000</f>
        <v>7.313376134289151</v>
      </c>
      <c r="G30" s="31">
        <f t="shared" si="4"/>
        <v>7.167073525827564</v>
      </c>
      <c r="H30" s="31">
        <f t="shared" si="4"/>
        <v>6.797956693028464</v>
      </c>
      <c r="I30" s="31">
        <f t="shared" si="4"/>
        <v>6.377313204241474</v>
      </c>
      <c r="J30" s="31">
        <f t="shared" si="4"/>
        <v>6.281153711650776</v>
      </c>
      <c r="K30" s="31">
        <f t="shared" si="4"/>
        <v>6.182580041063229</v>
      </c>
      <c r="L30" s="31">
        <f>100000*LVT/L$11*((1+L$12/100)^((DAYS360(L$6,$L$2)+$C30-1)/360)*((1+$A30)^(($C30-15)/30)))/100000</f>
        <v>5.999905661354597</v>
      </c>
      <c r="M30" s="31">
        <f t="shared" si="4"/>
        <v>5.875410309978961</v>
      </c>
      <c r="N30" s="31">
        <f t="shared" si="1"/>
        <v>5.693835441365055</v>
      </c>
    </row>
    <row r="31" spans="1:14" s="36" customFormat="1" ht="10.5" customHeight="1">
      <c r="A31" s="38">
        <f t="shared" si="2"/>
        <v>0.0048</v>
      </c>
      <c r="B31" s="40"/>
      <c r="C31" s="34">
        <f t="shared" si="3"/>
        <v>16</v>
      </c>
      <c r="D31" s="24">
        <f t="shared" si="4"/>
        <v>8.06668838721386</v>
      </c>
      <c r="E31" s="24">
        <f t="shared" si="4"/>
        <v>7.12189360849183</v>
      </c>
      <c r="F31" s="24">
        <f t="shared" si="4"/>
        <v>7.315727582040267</v>
      </c>
      <c r="G31" s="24">
        <f t="shared" si="4"/>
        <v>7.169377933342632</v>
      </c>
      <c r="H31" s="24">
        <f t="shared" si="4"/>
        <v>6.80014241952256</v>
      </c>
      <c r="I31" s="24">
        <f t="shared" si="4"/>
        <v>6.379363682504444</v>
      </c>
      <c r="J31" s="24">
        <f t="shared" si="4"/>
        <v>6.283173272042375</v>
      </c>
      <c r="K31" s="24">
        <f t="shared" si="4"/>
        <v>6.184567907360094</v>
      </c>
      <c r="L31" s="24">
        <f t="shared" si="4"/>
        <v>6.001834792909604</v>
      </c>
      <c r="M31" s="24">
        <f t="shared" si="4"/>
        <v>5.877299412919465</v>
      </c>
      <c r="N31" s="24">
        <f t="shared" si="1"/>
        <v>5.695666163086182</v>
      </c>
    </row>
    <row r="32" spans="1:14" s="36" customFormat="1" ht="10.5" customHeight="1">
      <c r="A32" s="38">
        <f t="shared" si="2"/>
        <v>0.0048</v>
      </c>
      <c r="B32" s="40"/>
      <c r="C32" s="34">
        <f t="shared" si="3"/>
        <v>17</v>
      </c>
      <c r="D32" s="24">
        <f t="shared" si="4"/>
        <v>8.069229118121141</v>
      </c>
      <c r="E32" s="24">
        <f t="shared" si="4"/>
        <v>7.124136761362115</v>
      </c>
      <c r="F32" s="24">
        <f t="shared" si="4"/>
        <v>7.3180797858452795</v>
      </c>
      <c r="G32" s="24">
        <f t="shared" si="4"/>
        <v>7.171683081786895</v>
      </c>
      <c r="H32" s="24">
        <f t="shared" si="4"/>
        <v>6.802328848786699</v>
      </c>
      <c r="I32" s="24">
        <f t="shared" si="4"/>
        <v>6.381414820051501</v>
      </c>
      <c r="J32" s="24">
        <f t="shared" si="4"/>
        <v>6.285193481777131</v>
      </c>
      <c r="K32" s="24">
        <f t="shared" si="4"/>
        <v>6.186556412809609</v>
      </c>
      <c r="L32" s="24">
        <f t="shared" si="4"/>
        <v>6.003764544732459</v>
      </c>
      <c r="M32" s="24">
        <f t="shared" si="4"/>
        <v>5.879189123257532</v>
      </c>
      <c r="N32" s="24">
        <f t="shared" si="1"/>
        <v>5.6974974734337405</v>
      </c>
    </row>
    <row r="33" spans="1:14" s="36" customFormat="1" ht="10.5" customHeight="1">
      <c r="A33" s="38">
        <f t="shared" si="2"/>
        <v>0.0048</v>
      </c>
      <c r="B33" s="40"/>
      <c r="C33" s="30">
        <f t="shared" si="3"/>
        <v>18</v>
      </c>
      <c r="D33" s="27">
        <f t="shared" si="4"/>
        <v>8.07177064927175</v>
      </c>
      <c r="E33" s="27">
        <f t="shared" si="4"/>
        <v>7.126380620748824</v>
      </c>
      <c r="F33" s="27">
        <f t="shared" si="4"/>
        <v>7.320432745947285</v>
      </c>
      <c r="G33" s="27">
        <f t="shared" si="4"/>
        <v>7.173988971398581</v>
      </c>
      <c r="H33" s="27">
        <f t="shared" si="4"/>
        <v>6.804515981046838</v>
      </c>
      <c r="I33" s="27">
        <f t="shared" si="4"/>
        <v>6.38346661709462</v>
      </c>
      <c r="J33" s="27">
        <f t="shared" si="4"/>
        <v>6.287214341063824</v>
      </c>
      <c r="K33" s="27">
        <f t="shared" si="4"/>
        <v>6.18854555761728</v>
      </c>
      <c r="L33" s="27">
        <f t="shared" si="4"/>
        <v>6.00569491702259</v>
      </c>
      <c r="M33" s="27">
        <f t="shared" si="4"/>
        <v>5.881079441188461</v>
      </c>
      <c r="N33" s="27">
        <f t="shared" si="1"/>
        <v>5.699329372596985</v>
      </c>
    </row>
    <row r="34" spans="1:14" s="36" customFormat="1" ht="10.5" customHeight="1">
      <c r="A34" s="38">
        <f t="shared" si="2"/>
        <v>0.0048</v>
      </c>
      <c r="B34" s="40"/>
      <c r="C34" s="34">
        <f t="shared" si="3"/>
        <v>19</v>
      </c>
      <c r="D34" s="24">
        <f t="shared" si="4"/>
        <v>8.074312980917732</v>
      </c>
      <c r="E34" s="24">
        <f t="shared" si="4"/>
        <v>7.1286251868744825</v>
      </c>
      <c r="F34" s="24">
        <f t="shared" si="4"/>
        <v>7.322786462589446</v>
      </c>
      <c r="G34" s="24">
        <f t="shared" si="4"/>
        <v>7.17629560241599</v>
      </c>
      <c r="H34" s="24">
        <f t="shared" si="4"/>
        <v>6.80670381652901</v>
      </c>
      <c r="I34" s="24">
        <f t="shared" si="4"/>
        <v>6.385519073845848</v>
      </c>
      <c r="J34" s="24">
        <f t="shared" si="4"/>
        <v>6.289235850111305</v>
      </c>
      <c r="K34" s="24">
        <f t="shared" si="4"/>
        <v>6.190535341988675</v>
      </c>
      <c r="L34" s="24">
        <f t="shared" si="4"/>
        <v>6.0076259099795</v>
      </c>
      <c r="M34" s="24">
        <f t="shared" si="4"/>
        <v>5.8829703669076086</v>
      </c>
      <c r="N34" s="24">
        <f t="shared" si="1"/>
        <v>5.701161860765239</v>
      </c>
    </row>
    <row r="35" spans="1:14" s="36" customFormat="1" ht="10.5" customHeight="1">
      <c r="A35" s="38">
        <f t="shared" si="2"/>
        <v>0.0048</v>
      </c>
      <c r="B35" s="40"/>
      <c r="C35" s="34">
        <f t="shared" si="3"/>
        <v>20</v>
      </c>
      <c r="D35" s="24">
        <f t="shared" si="4"/>
        <v>8.076856113311221</v>
      </c>
      <c r="E35" s="24">
        <f t="shared" si="4"/>
        <v>7.130870459961694</v>
      </c>
      <c r="F35" s="24">
        <f t="shared" si="4"/>
        <v>7.325140936015014</v>
      </c>
      <c r="G35" s="24">
        <f t="shared" si="4"/>
        <v>7.178602975077508</v>
      </c>
      <c r="H35" s="24">
        <f t="shared" si="4"/>
        <v>6.808892355459322</v>
      </c>
      <c r="I35" s="24">
        <f t="shared" si="4"/>
        <v>6.3875721905173</v>
      </c>
      <c r="J35" s="24">
        <f t="shared" si="4"/>
        <v>6.2912580091284855</v>
      </c>
      <c r="K35" s="24">
        <f t="shared" si="4"/>
        <v>6.1925257661294335</v>
      </c>
      <c r="L35" s="24">
        <f t="shared" si="4"/>
        <v>6.0095575238027426</v>
      </c>
      <c r="M35" s="24">
        <f t="shared" si="4"/>
        <v>5.884861900610394</v>
      </c>
      <c r="N35" s="24">
        <f t="shared" si="1"/>
        <v>5.702994938127881</v>
      </c>
    </row>
    <row r="36" spans="1:14" s="36" customFormat="1" ht="10.5" customHeight="1">
      <c r="A36" s="38">
        <f t="shared" si="2"/>
        <v>0.0048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8.079400046704418</v>
      </c>
      <c r="E36" s="27">
        <f t="shared" si="5"/>
        <v>7.133116440233122</v>
      </c>
      <c r="F36" s="27">
        <f t="shared" si="5"/>
        <v>7.327496166467313</v>
      </c>
      <c r="G36" s="27">
        <f t="shared" si="5"/>
        <v>7.18091108962159</v>
      </c>
      <c r="H36" s="27">
        <f t="shared" si="5"/>
        <v>6.811081598063947</v>
      </c>
      <c r="I36" s="27">
        <f t="shared" si="5"/>
        <v>6.389625967321157</v>
      </c>
      <c r="J36" s="27">
        <f t="shared" si="5"/>
        <v>6.293280818324349</v>
      </c>
      <c r="K36" s="27">
        <f t="shared" si="5"/>
        <v>6.194516830245254</v>
      </c>
      <c r="L36" s="27">
        <f t="shared" si="5"/>
        <v>6.011489758691948</v>
      </c>
      <c r="M36" s="27">
        <f t="shared" si="5"/>
        <v>5.8867540424923</v>
      </c>
      <c r="N36" s="27">
        <f t="shared" si="1"/>
        <v>5.7048286048743515</v>
      </c>
    </row>
    <row r="37" spans="1:14" s="36" customFormat="1" ht="10.5" customHeight="1">
      <c r="A37" s="38">
        <f t="shared" si="2"/>
        <v>0.0048</v>
      </c>
      <c r="B37" s="40"/>
      <c r="C37" s="34">
        <f t="shared" si="3"/>
        <v>22</v>
      </c>
      <c r="D37" s="24">
        <f t="shared" si="5"/>
        <v>8.081944781349618</v>
      </c>
      <c r="E37" s="24">
        <f t="shared" si="5"/>
        <v>7.13536312791151</v>
      </c>
      <c r="F37" s="24">
        <f t="shared" si="5"/>
        <v>7.3298521541897514</v>
      </c>
      <c r="G37" s="24">
        <f t="shared" si="5"/>
        <v>7.183219946286776</v>
      </c>
      <c r="H37" s="24">
        <f t="shared" si="5"/>
        <v>6.8132715445691385</v>
      </c>
      <c r="I37" s="24">
        <f t="shared" si="5"/>
        <v>6.391680404469671</v>
      </c>
      <c r="J37" s="24">
        <f t="shared" si="5"/>
        <v>6.295304277907951</v>
      </c>
      <c r="K37" s="24">
        <f t="shared" si="5"/>
        <v>6.1965085345419135</v>
      </c>
      <c r="L37" s="24">
        <f t="shared" si="5"/>
        <v>6.013422614846802</v>
      </c>
      <c r="M37" s="24">
        <f t="shared" si="5"/>
        <v>5.888646792748875</v>
      </c>
      <c r="N37" s="24">
        <f t="shared" si="1"/>
        <v>5.706662861194159</v>
      </c>
    </row>
    <row r="38" spans="1:14" s="36" customFormat="1" ht="10.5" customHeight="1">
      <c r="A38" s="38">
        <f t="shared" si="2"/>
        <v>0.0048</v>
      </c>
      <c r="B38" s="40"/>
      <c r="C38" s="34">
        <f t="shared" si="3"/>
        <v>23</v>
      </c>
      <c r="D38" s="24">
        <f t="shared" si="5"/>
        <v>8.084490317499181</v>
      </c>
      <c r="E38" s="24">
        <f t="shared" si="5"/>
        <v>7.137610523219664</v>
      </c>
      <c r="F38" s="24">
        <f t="shared" si="5"/>
        <v>7.332208899425811</v>
      </c>
      <c r="G38" s="24">
        <f t="shared" si="5"/>
        <v>7.185529545311674</v>
      </c>
      <c r="H38" s="24">
        <f t="shared" si="5"/>
        <v>6.8154621952012215</v>
      </c>
      <c r="I38" s="24">
        <f t="shared" si="5"/>
        <v>6.393735502175159</v>
      </c>
      <c r="J38" s="24">
        <f t="shared" si="5"/>
        <v>6.297328388088402</v>
      </c>
      <c r="K38" s="24">
        <f t="shared" si="5"/>
        <v>6.198500879225241</v>
      </c>
      <c r="L38" s="24">
        <f t="shared" si="5"/>
        <v>6.015356092467066</v>
      </c>
      <c r="M38" s="24">
        <f t="shared" si="5"/>
        <v>5.890540151575723</v>
      </c>
      <c r="N38" s="24">
        <f t="shared" si="1"/>
        <v>5.708497707276862</v>
      </c>
    </row>
    <row r="39" spans="1:14" s="36" customFormat="1" ht="10.5" customHeight="1">
      <c r="A39" s="38">
        <f t="shared" si="2"/>
        <v>0.0048</v>
      </c>
      <c r="B39" s="40"/>
      <c r="C39" s="30">
        <f t="shared" si="3"/>
        <v>24</v>
      </c>
      <c r="D39" s="27">
        <f t="shared" si="5"/>
        <v>8.087036655405559</v>
      </c>
      <c r="E39" s="27">
        <f t="shared" si="5"/>
        <v>7.139858626380465</v>
      </c>
      <c r="F39" s="27">
        <f t="shared" si="5"/>
        <v>7.334566402419052</v>
      </c>
      <c r="G39" s="27">
        <f t="shared" si="5"/>
        <v>7.187839886934977</v>
      </c>
      <c r="H39" s="27">
        <f t="shared" si="5"/>
        <v>6.817653550186586</v>
      </c>
      <c r="I39" s="27">
        <f t="shared" si="5"/>
        <v>6.395791260650007</v>
      </c>
      <c r="J39" s="27">
        <f t="shared" si="5"/>
        <v>6.299353149074888</v>
      </c>
      <c r="K39" s="27">
        <f t="shared" si="5"/>
        <v>6.20049386450114</v>
      </c>
      <c r="L39" s="27">
        <f t="shared" si="5"/>
        <v>6.017290191752549</v>
      </c>
      <c r="M39" s="27">
        <f t="shared" si="5"/>
        <v>5.892434119168524</v>
      </c>
      <c r="N39" s="27">
        <f t="shared" si="1"/>
        <v>5.710333143312087</v>
      </c>
    </row>
    <row r="40" spans="1:14" s="36" customFormat="1" ht="10.5" customHeight="1">
      <c r="A40" s="38">
        <f t="shared" si="2"/>
        <v>0.0048</v>
      </c>
      <c r="B40" s="40"/>
      <c r="C40" s="34">
        <f t="shared" si="3"/>
        <v>25</v>
      </c>
      <c r="D40" s="24">
        <f t="shared" si="5"/>
        <v>8.089583795321271</v>
      </c>
      <c r="E40" s="24">
        <f t="shared" si="5"/>
        <v>7.142107437616859</v>
      </c>
      <c r="F40" s="24">
        <f t="shared" si="5"/>
        <v>7.336924663413109</v>
      </c>
      <c r="G40" s="24">
        <f t="shared" si="5"/>
        <v>7.190150971395446</v>
      </c>
      <c r="H40" s="24">
        <f t="shared" si="5"/>
        <v>6.819845609751703</v>
      </c>
      <c r="I40" s="24">
        <f t="shared" si="5"/>
        <v>6.397847680106674</v>
      </c>
      <c r="J40" s="24">
        <f t="shared" si="5"/>
        <v>6.301378561076661</v>
      </c>
      <c r="K40" s="24">
        <f t="shared" si="5"/>
        <v>6.202487490575578</v>
      </c>
      <c r="L40" s="24">
        <f t="shared" si="5"/>
        <v>6.019224912903136</v>
      </c>
      <c r="M40" s="24">
        <f t="shared" si="5"/>
        <v>5.894328695723003</v>
      </c>
      <c r="N40" s="24">
        <f t="shared" si="1"/>
        <v>5.712169169489521</v>
      </c>
    </row>
    <row r="41" spans="1:14" s="36" customFormat="1" ht="10.5" customHeight="1">
      <c r="A41" s="38">
        <f t="shared" si="2"/>
        <v>0.0048</v>
      </c>
      <c r="B41" s="40"/>
      <c r="C41" s="34">
        <f t="shared" si="3"/>
        <v>26</v>
      </c>
      <c r="D41" s="24">
        <f t="shared" si="5"/>
        <v>8.092131737498931</v>
      </c>
      <c r="E41" s="24">
        <f t="shared" si="5"/>
        <v>7.144356957151873</v>
      </c>
      <c r="F41" s="24">
        <f t="shared" si="5"/>
        <v>7.339283682651709</v>
      </c>
      <c r="G41" s="24">
        <f t="shared" si="5"/>
        <v>7.192462798931925</v>
      </c>
      <c r="H41" s="24">
        <f t="shared" si="5"/>
        <v>6.822038374123118</v>
      </c>
      <c r="I41" s="24">
        <f t="shared" si="5"/>
        <v>6.39990476075768</v>
      </c>
      <c r="J41" s="24">
        <f t="shared" si="5"/>
        <v>6.3034046243030435</v>
      </c>
      <c r="K41" s="24">
        <f t="shared" si="5"/>
        <v>6.204481757654591</v>
      </c>
      <c r="L41" s="24">
        <f t="shared" si="5"/>
        <v>6.021160256118774</v>
      </c>
      <c r="M41" s="24">
        <f t="shared" si="5"/>
        <v>5.896223881434963</v>
      </c>
      <c r="N41" s="24">
        <f t="shared" si="1"/>
        <v>5.714005785998908</v>
      </c>
    </row>
    <row r="42" spans="1:14" s="36" customFormat="1" ht="10.5" customHeight="1">
      <c r="A42" s="38">
        <f t="shared" si="2"/>
        <v>0.0048</v>
      </c>
      <c r="B42" s="40"/>
      <c r="C42" s="30">
        <f t="shared" si="3"/>
        <v>27</v>
      </c>
      <c r="D42" s="27">
        <f t="shared" si="5"/>
        <v>8.094680482191222</v>
      </c>
      <c r="E42" s="27">
        <f t="shared" si="5"/>
        <v>7.146607185208587</v>
      </c>
      <c r="F42" s="27">
        <f t="shared" si="5"/>
        <v>7.341643460378642</v>
      </c>
      <c r="G42" s="27">
        <f t="shared" si="5"/>
        <v>7.1947753697833345</v>
      </c>
      <c r="H42" s="27">
        <f t="shared" si="5"/>
        <v>6.824231843527439</v>
      </c>
      <c r="I42" s="27">
        <f t="shared" si="5"/>
        <v>6.4019625028156195</v>
      </c>
      <c r="J42" s="27">
        <f t="shared" si="5"/>
        <v>6.3054313389634205</v>
      </c>
      <c r="K42" s="27">
        <f t="shared" si="5"/>
        <v>6.206476665944277</v>
      </c>
      <c r="L42" s="27">
        <f t="shared" si="5"/>
        <v>6.023096221599475</v>
      </c>
      <c r="M42" s="27">
        <f t="shared" si="5"/>
        <v>5.898119676500266</v>
      </c>
      <c r="N42" s="27">
        <f t="shared" si="1"/>
        <v>5.715842993030059</v>
      </c>
    </row>
    <row r="43" spans="1:14" s="36" customFormat="1" ht="10.5" customHeight="1">
      <c r="A43" s="38">
        <f t="shared" si="2"/>
        <v>0.0048</v>
      </c>
      <c r="B43" s="40"/>
      <c r="C43" s="34">
        <f t="shared" si="3"/>
        <v>28</v>
      </c>
      <c r="D43" s="24">
        <f t="shared" si="5"/>
        <v>8.097230029650907</v>
      </c>
      <c r="E43" s="24">
        <f t="shared" si="5"/>
        <v>7.148858122010168</v>
      </c>
      <c r="F43" s="24">
        <f t="shared" si="5"/>
        <v>7.3440039968377855</v>
      </c>
      <c r="G43" s="24">
        <f t="shared" si="5"/>
        <v>7.1970886841886665</v>
      </c>
      <c r="H43" s="24">
        <f t="shared" si="5"/>
        <v>6.826426018191361</v>
      </c>
      <c r="I43" s="24">
        <f t="shared" si="5"/>
        <v>6.404020906493148</v>
      </c>
      <c r="J43" s="24">
        <f t="shared" si="5"/>
        <v>6.307458705267241</v>
      </c>
      <c r="K43" s="24">
        <f t="shared" si="5"/>
        <v>6.2084722156508025</v>
      </c>
      <c r="L43" s="24">
        <f t="shared" si="5"/>
        <v>6.025032809545313</v>
      </c>
      <c r="M43" s="24">
        <f t="shared" si="5"/>
        <v>5.900016081114833</v>
      </c>
      <c r="N43" s="24">
        <f t="shared" si="1"/>
        <v>5.717680790772839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7033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356.2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0.0048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Hækkun vísitölu</v>
      </c>
      <c r="C53" s="16">
        <f>Verdb_raun</f>
        <v>0.0048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0.0048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5.51048428211185</v>
      </c>
      <c r="E55" s="24">
        <f t="shared" si="7"/>
        <v>4.635064559904846</v>
      </c>
      <c r="F55" s="24">
        <f t="shared" si="7"/>
        <v>4.402653298196927</v>
      </c>
      <c r="G55" s="24">
        <f t="shared" si="7"/>
        <v>4.329892763478953</v>
      </c>
      <c r="H55" s="24">
        <f t="shared" si="7"/>
        <v>4.250739043593112</v>
      </c>
      <c r="I55" s="24">
        <f t="shared" si="7"/>
        <v>4.230566256903799</v>
      </c>
      <c r="J55" s="24">
        <f t="shared" si="7"/>
        <v>4.150860697622834</v>
      </c>
      <c r="K55" s="24">
        <f aca="true" t="shared" si="8" ref="K55:N82">100000*NVT/K$50*((1+K$51/100)^((DAYS360(K$45,$L$2)+$C55-1)/360)*((1+$A55)^(($C55-15)/30)))/100000</f>
        <v>4.055755314868604</v>
      </c>
      <c r="L55" s="24">
        <f t="shared" si="8"/>
        <v>3.899850396069777</v>
      </c>
      <c r="M55" s="24">
        <f t="shared" si="8"/>
        <v>3.420681271879127</v>
      </c>
      <c r="N55" s="24">
        <f t="shared" si="8"/>
        <v>2.6357182502218377</v>
      </c>
    </row>
    <row r="56" spans="1:14" ht="10.5" customHeight="1">
      <c r="A56" s="21">
        <f t="shared" si="6"/>
        <v>0.0048</v>
      </c>
      <c r="B56" s="49"/>
      <c r="C56" s="48">
        <f aca="true" t="shared" si="9" ref="C56:C82">C55+1</f>
        <v>2</v>
      </c>
      <c r="D56" s="24">
        <f t="shared" si="7"/>
        <v>5.512256051488238</v>
      </c>
      <c r="E56" s="24">
        <f t="shared" si="7"/>
        <v>4.636432780060202</v>
      </c>
      <c r="F56" s="24">
        <f t="shared" si="7"/>
        <v>4.403923751794285</v>
      </c>
      <c r="G56" s="24">
        <f t="shared" si="7"/>
        <v>4.33114222090041</v>
      </c>
      <c r="H56" s="24">
        <f t="shared" si="7"/>
        <v>4.251965659986361</v>
      </c>
      <c r="I56" s="24">
        <f t="shared" si="7"/>
        <v>4.231787052127931</v>
      </c>
      <c r="J56" s="24">
        <f t="shared" si="7"/>
        <v>4.152058492576979</v>
      </c>
      <c r="K56" s="24">
        <f t="shared" si="8"/>
        <v>4.056925665695885</v>
      </c>
      <c r="L56" s="24">
        <f t="shared" si="8"/>
        <v>3.90097575812517</v>
      </c>
      <c r="M56" s="24">
        <f t="shared" si="8"/>
        <v>3.421668362284145</v>
      </c>
      <c r="N56" s="24">
        <f t="shared" si="8"/>
        <v>2.6364788274251314</v>
      </c>
    </row>
    <row r="57" spans="1:14" ht="10.5" customHeight="1">
      <c r="A57" s="21">
        <f t="shared" si="6"/>
        <v>0.0048</v>
      </c>
      <c r="B57" s="49"/>
      <c r="C57" s="50">
        <f t="shared" si="9"/>
        <v>3</v>
      </c>
      <c r="D57" s="27">
        <f t="shared" si="7"/>
        <v>5.514028390536283</v>
      </c>
      <c r="E57" s="27">
        <f t="shared" si="7"/>
        <v>4.637801404099124</v>
      </c>
      <c r="F57" s="27">
        <f t="shared" si="7"/>
        <v>4.405194572000647</v>
      </c>
      <c r="G57" s="27">
        <f t="shared" si="7"/>
        <v>4.332392038872101</v>
      </c>
      <c r="H57" s="27">
        <f t="shared" si="7"/>
        <v>4.253192630338712</v>
      </c>
      <c r="I57" s="27">
        <f t="shared" si="7"/>
        <v>4.233008199631376</v>
      </c>
      <c r="J57" s="27">
        <f t="shared" si="7"/>
        <v>4.153256633173354</v>
      </c>
      <c r="K57" s="27">
        <f t="shared" si="8"/>
        <v>4.058096354245971</v>
      </c>
      <c r="L57" s="27">
        <f t="shared" si="8"/>
        <v>3.9021014449211635</v>
      </c>
      <c r="M57" s="27">
        <f t="shared" si="8"/>
        <v>3.4226557375293436</v>
      </c>
      <c r="N57" s="27">
        <f t="shared" si="8"/>
        <v>2.6372396241047227</v>
      </c>
    </row>
    <row r="58" spans="1:14" ht="10.5" customHeight="1">
      <c r="A58" s="21">
        <f t="shared" si="6"/>
        <v>0.0048</v>
      </c>
      <c r="B58" s="49"/>
      <c r="C58" s="48">
        <f t="shared" si="9"/>
        <v>4</v>
      </c>
      <c r="D58" s="24">
        <f t="shared" si="7"/>
        <v>5.515801299439155</v>
      </c>
      <c r="E58" s="24">
        <f t="shared" si="7"/>
        <v>4.639170432140832</v>
      </c>
      <c r="F58" s="24">
        <f t="shared" si="7"/>
        <v>4.406465758921805</v>
      </c>
      <c r="G58" s="24">
        <f t="shared" si="7"/>
        <v>4.333642217498069</v>
      </c>
      <c r="H58" s="24">
        <f t="shared" si="7"/>
        <v>4.254419954752309</v>
      </c>
      <c r="I58" s="24">
        <f t="shared" si="7"/>
        <v>4.234229699515792</v>
      </c>
      <c r="J58" s="24">
        <f t="shared" si="7"/>
        <v>4.1544551195117005</v>
      </c>
      <c r="K58" s="24">
        <f t="shared" si="8"/>
        <v>4.059267380616316</v>
      </c>
      <c r="L58" s="24">
        <f t="shared" si="8"/>
        <v>3.9032274565514653</v>
      </c>
      <c r="M58" s="24">
        <f t="shared" si="8"/>
        <v>3.4236433976969165</v>
      </c>
      <c r="N58" s="24">
        <f t="shared" si="8"/>
        <v>2.638000640323945</v>
      </c>
    </row>
    <row r="59" spans="1:14" ht="10.5" customHeight="1">
      <c r="A59" s="21">
        <f t="shared" si="6"/>
        <v>0.0048</v>
      </c>
      <c r="B59" s="49"/>
      <c r="C59" s="48">
        <f t="shared" si="9"/>
        <v>5</v>
      </c>
      <c r="D59" s="24">
        <f t="shared" si="7"/>
        <v>5.517574778380074</v>
      </c>
      <c r="E59" s="24">
        <f t="shared" si="7"/>
        <v>4.640539864304582</v>
      </c>
      <c r="F59" s="24">
        <f t="shared" si="7"/>
        <v>4.40773731266358</v>
      </c>
      <c r="G59" s="24">
        <f t="shared" si="7"/>
        <v>4.334892756882384</v>
      </c>
      <c r="H59" s="24">
        <f t="shared" si="7"/>
        <v>4.255647633329316</v>
      </c>
      <c r="I59" s="24">
        <f t="shared" si="7"/>
        <v>4.235451551882862</v>
      </c>
      <c r="J59" s="24">
        <f t="shared" si="7"/>
        <v>4.1556539516917885</v>
      </c>
      <c r="K59" s="24">
        <f t="shared" si="8"/>
        <v>4.060438744904405</v>
      </c>
      <c r="L59" s="24">
        <f t="shared" si="8"/>
        <v>3.9043537931098116</v>
      </c>
      <c r="M59" s="24">
        <f t="shared" si="8"/>
        <v>3.424631342869082</v>
      </c>
      <c r="N59" s="24">
        <f t="shared" si="8"/>
        <v>2.638761876146149</v>
      </c>
    </row>
    <row r="60" spans="1:14" ht="10.5" customHeight="1">
      <c r="A60" s="21">
        <f t="shared" si="6"/>
        <v>0.0048</v>
      </c>
      <c r="B60" s="49"/>
      <c r="C60" s="50">
        <f t="shared" si="9"/>
        <v>6</v>
      </c>
      <c r="D60" s="27">
        <f t="shared" si="7"/>
        <v>5.519348827542319</v>
      </c>
      <c r="E60" s="27">
        <f t="shared" si="7"/>
        <v>4.6419097007096655</v>
      </c>
      <c r="F60" s="27">
        <f t="shared" si="7"/>
        <v>4.409009233331822</v>
      </c>
      <c r="G60" s="27">
        <f t="shared" si="7"/>
        <v>4.33614365712915</v>
      </c>
      <c r="H60" s="27">
        <f t="shared" si="7"/>
        <v>4.256875666171934</v>
      </c>
      <c r="I60" s="27">
        <f t="shared" si="7"/>
        <v>4.2366737568343</v>
      </c>
      <c r="J60" s="27">
        <f t="shared" si="7"/>
        <v>4.156853129813413</v>
      </c>
      <c r="K60" s="27">
        <f t="shared" si="8"/>
        <v>4.061610447207747</v>
      </c>
      <c r="L60" s="27">
        <f t="shared" si="8"/>
        <v>3.9054804546899637</v>
      </c>
      <c r="M60" s="27">
        <f t="shared" si="8"/>
        <v>3.4256195731280843</v>
      </c>
      <c r="N60" s="27">
        <f t="shared" si="8"/>
        <v>2.639523331634705</v>
      </c>
    </row>
    <row r="61" spans="1:14" ht="10.5" customHeight="1">
      <c r="A61" s="21">
        <f t="shared" si="6"/>
        <v>0.0048</v>
      </c>
      <c r="B61" s="49"/>
      <c r="C61" s="48">
        <f t="shared" si="9"/>
        <v>7</v>
      </c>
      <c r="D61" s="24">
        <f t="shared" si="7"/>
        <v>5.5211234471092405</v>
      </c>
      <c r="E61" s="24">
        <f t="shared" si="7"/>
        <v>4.643279941475415</v>
      </c>
      <c r="F61" s="24">
        <f t="shared" si="7"/>
        <v>4.410281521032415</v>
      </c>
      <c r="G61" s="24">
        <f t="shared" si="7"/>
        <v>4.3373949183425005</v>
      </c>
      <c r="H61" s="24">
        <f t="shared" si="7"/>
        <v>4.258104053382393</v>
      </c>
      <c r="I61" s="24">
        <f t="shared" si="7"/>
        <v>4.237896314471852</v>
      </c>
      <c r="J61" s="24">
        <f t="shared" si="7"/>
        <v>4.158052653976405</v>
      </c>
      <c r="K61" s="24">
        <f t="shared" si="8"/>
        <v>4.062782487623883</v>
      </c>
      <c r="L61" s="24">
        <f t="shared" si="8"/>
        <v>3.906607441385716</v>
      </c>
      <c r="M61" s="24">
        <f t="shared" si="8"/>
        <v>3.426608088556188</v>
      </c>
      <c r="N61" s="24">
        <f t="shared" si="8"/>
        <v>2.640285006853001</v>
      </c>
    </row>
    <row r="62" spans="1:14" ht="10.5" customHeight="1">
      <c r="A62" s="21">
        <f t="shared" si="6"/>
        <v>0.0048</v>
      </c>
      <c r="B62" s="49"/>
      <c r="C62" s="48">
        <f t="shared" si="9"/>
        <v>8</v>
      </c>
      <c r="D62" s="24">
        <f t="shared" si="7"/>
        <v>5.522898637264234</v>
      </c>
      <c r="E62" s="24">
        <f t="shared" si="7"/>
        <v>4.6446505867211885</v>
      </c>
      <c r="F62" s="24">
        <f t="shared" si="7"/>
        <v>4.411554175871272</v>
      </c>
      <c r="G62" s="24">
        <f t="shared" si="7"/>
        <v>4.338646540626597</v>
      </c>
      <c r="H62" s="24">
        <f t="shared" si="7"/>
        <v>4.259332795062952</v>
      </c>
      <c r="I62" s="24">
        <f t="shared" si="7"/>
        <v>4.23911922489729</v>
      </c>
      <c r="J62" s="24">
        <f t="shared" si="7"/>
        <v>4.1592525242806175</v>
      </c>
      <c r="K62" s="24">
        <f t="shared" si="8"/>
        <v>4.063954866250381</v>
      </c>
      <c r="L62" s="24">
        <f t="shared" si="8"/>
        <v>3.907734753290882</v>
      </c>
      <c r="M62" s="24">
        <f t="shared" si="8"/>
        <v>3.427596889235684</v>
      </c>
      <c r="N62" s="24">
        <f t="shared" si="8"/>
        <v>2.641046901864444</v>
      </c>
    </row>
    <row r="63" spans="1:14" s="32" customFormat="1" ht="10.5" customHeight="1">
      <c r="A63" s="21">
        <f t="shared" si="6"/>
        <v>0.0048</v>
      </c>
      <c r="B63" s="51"/>
      <c r="C63" s="52">
        <f t="shared" si="9"/>
        <v>9</v>
      </c>
      <c r="D63" s="27">
        <f t="shared" si="7"/>
        <v>5.524674398190756</v>
      </c>
      <c r="E63" s="27">
        <f t="shared" si="7"/>
        <v>4.646021636566388</v>
      </c>
      <c r="F63" s="27">
        <f t="shared" si="7"/>
        <v>4.412827197954335</v>
      </c>
      <c r="G63" s="27">
        <f t="shared" si="7"/>
        <v>4.339898524085631</v>
      </c>
      <c r="H63" s="27">
        <f t="shared" si="7"/>
        <v>4.260561891315899</v>
      </c>
      <c r="I63" s="27">
        <f t="shared" si="7"/>
        <v>4.2403424882124146</v>
      </c>
      <c r="J63" s="27">
        <f t="shared" si="7"/>
        <v>4.160452740825935</v>
      </c>
      <c r="K63" s="27">
        <f t="shared" si="8"/>
        <v>4.065127583184837</v>
      </c>
      <c r="L63" s="27">
        <f t="shared" si="8"/>
        <v>3.9088623904993063</v>
      </c>
      <c r="M63" s="27">
        <f t="shared" si="8"/>
        <v>3.4285859752488865</v>
      </c>
      <c r="N63" s="27">
        <f t="shared" si="8"/>
        <v>2.6418090167324575</v>
      </c>
    </row>
    <row r="64" spans="1:14" s="32" customFormat="1" ht="10.5" customHeight="1">
      <c r="A64" s="21">
        <f t="shared" si="6"/>
        <v>0.0048</v>
      </c>
      <c r="B64" s="51"/>
      <c r="C64" s="53">
        <f t="shared" si="9"/>
        <v>10</v>
      </c>
      <c r="D64" s="24">
        <f t="shared" si="7"/>
        <v>5.526450730072331</v>
      </c>
      <c r="E64" s="24">
        <f t="shared" si="7"/>
        <v>4.647393091130444</v>
      </c>
      <c r="F64" s="24">
        <f t="shared" si="7"/>
        <v>4.414100587387578</v>
      </c>
      <c r="G64" s="24">
        <f t="shared" si="7"/>
        <v>4.341150868823825</v>
      </c>
      <c r="H64" s="24">
        <f t="shared" si="7"/>
        <v>4.261791342243548</v>
      </c>
      <c r="I64" s="24">
        <f t="shared" si="7"/>
        <v>4.241566104519059</v>
      </c>
      <c r="J64" s="24">
        <f t="shared" si="7"/>
        <v>4.161653303712271</v>
      </c>
      <c r="K64" s="24">
        <f t="shared" si="8"/>
        <v>4.066300638524871</v>
      </c>
      <c r="L64" s="24">
        <f t="shared" si="8"/>
        <v>3.9099903531048605</v>
      </c>
      <c r="M64" s="24">
        <f t="shared" si="8"/>
        <v>3.4295753466781305</v>
      </c>
      <c r="N64" s="24">
        <f t="shared" si="8"/>
        <v>2.6425713515204845</v>
      </c>
    </row>
    <row r="65" spans="1:14" s="36" customFormat="1" ht="10.5" customHeight="1">
      <c r="A65" s="37">
        <f t="shared" si="6"/>
        <v>0.0048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5.5282276330925315</v>
      </c>
      <c r="E65" s="24">
        <f t="shared" si="10"/>
        <v>4.648764950532825</v>
      </c>
      <c r="F65" s="24">
        <f t="shared" si="10"/>
        <v>4.415374344277008</v>
      </c>
      <c r="G65" s="24">
        <f t="shared" si="10"/>
        <v>4.342403574945434</v>
      </c>
      <c r="H65" s="24">
        <f t="shared" si="10"/>
        <v>4.2630211479482485</v>
      </c>
      <c r="I65" s="24">
        <f t="shared" si="10"/>
        <v>4.242790073919087</v>
      </c>
      <c r="J65" s="24">
        <f t="shared" si="10"/>
        <v>4.162854213039568</v>
      </c>
      <c r="K65" s="24">
        <f t="shared" si="8"/>
        <v>4.067474032368142</v>
      </c>
      <c r="L65" s="24">
        <f t="shared" si="8"/>
        <v>3.9111186412014436</v>
      </c>
      <c r="M65" s="24">
        <f t="shared" si="8"/>
        <v>3.43056500360578</v>
      </c>
      <c r="N65" s="24">
        <f t="shared" si="8"/>
        <v>2.6433339062919887</v>
      </c>
    </row>
    <row r="66" spans="1:14" s="36" customFormat="1" ht="10.5" customHeight="1">
      <c r="A66" s="37">
        <f t="shared" si="6"/>
        <v>0.0048</v>
      </c>
      <c r="B66" s="54"/>
      <c r="C66" s="52">
        <f t="shared" si="9"/>
        <v>12</v>
      </c>
      <c r="D66" s="27">
        <f t="shared" si="10"/>
        <v>5.530005107434997</v>
      </c>
      <c r="E66" s="27">
        <f t="shared" si="10"/>
        <v>4.650137214893037</v>
      </c>
      <c r="F66" s="27">
        <f t="shared" si="10"/>
        <v>4.416648468728658</v>
      </c>
      <c r="G66" s="27">
        <f t="shared" si="10"/>
        <v>4.3436566425547385</v>
      </c>
      <c r="H66" s="27">
        <f t="shared" si="10"/>
        <v>4.264251308532377</v>
      </c>
      <c r="I66" s="27">
        <f t="shared" si="10"/>
        <v>4.244014396514385</v>
      </c>
      <c r="J66" s="27">
        <f t="shared" si="10"/>
        <v>4.164055468907796</v>
      </c>
      <c r="K66" s="27">
        <f t="shared" si="8"/>
        <v>4.068647764812324</v>
      </c>
      <c r="L66" s="27">
        <f t="shared" si="8"/>
        <v>3.9122472548829803</v>
      </c>
      <c r="M66" s="27">
        <f t="shared" si="8"/>
        <v>3.4315549461142183</v>
      </c>
      <c r="N66" s="27">
        <f t="shared" si="8"/>
        <v>2.644096681110446</v>
      </c>
    </row>
    <row r="67" spans="1:14" s="36" customFormat="1" ht="10.5" customHeight="1">
      <c r="A67" s="37">
        <f t="shared" si="6"/>
        <v>0.0048</v>
      </c>
      <c r="B67" s="54"/>
      <c r="C67" s="53">
        <f t="shared" si="9"/>
        <v>13</v>
      </c>
      <c r="D67" s="24">
        <f t="shared" si="10"/>
        <v>5.531783153283422</v>
      </c>
      <c r="E67" s="24">
        <f t="shared" si="10"/>
        <v>4.651509884330615</v>
      </c>
      <c r="F67" s="24">
        <f t="shared" si="10"/>
        <v>4.4179229608485935</v>
      </c>
      <c r="G67" s="24">
        <f t="shared" si="10"/>
        <v>4.344910071756053</v>
      </c>
      <c r="H67" s="24">
        <f t="shared" si="10"/>
        <v>4.265481824098339</v>
      </c>
      <c r="I67" s="24">
        <f t="shared" si="10"/>
        <v>4.245239072406873</v>
      </c>
      <c r="J67" s="24">
        <f t="shared" si="10"/>
        <v>4.1652570714169554</v>
      </c>
      <c r="K67" s="24">
        <f t="shared" si="8"/>
        <v>4.069821835955128</v>
      </c>
      <c r="L67" s="24">
        <f t="shared" si="8"/>
        <v>3.913376194243424</v>
      </c>
      <c r="M67" s="24">
        <f t="shared" si="8"/>
        <v>3.4325451742858544</v>
      </c>
      <c r="N67" s="24">
        <f t="shared" si="8"/>
        <v>2.644859676039358</v>
      </c>
    </row>
    <row r="68" spans="1:14" s="36" customFormat="1" ht="10.5" customHeight="1">
      <c r="A68" s="38">
        <f t="shared" si="6"/>
        <v>0.0048</v>
      </c>
      <c r="B68" s="54"/>
      <c r="C68" s="53">
        <f t="shared" si="9"/>
        <v>14</v>
      </c>
      <c r="D68" s="39">
        <f t="shared" si="10"/>
        <v>5.533561770821562</v>
      </c>
      <c r="E68" s="39">
        <f t="shared" si="10"/>
        <v>4.652882958965139</v>
      </c>
      <c r="F68" s="39">
        <f t="shared" si="10"/>
        <v>4.419197820742912</v>
      </c>
      <c r="G68" s="39">
        <f t="shared" si="10"/>
        <v>4.346163862653719</v>
      </c>
      <c r="H68" s="39">
        <f t="shared" si="10"/>
        <v>4.266712694748571</v>
      </c>
      <c r="I68" s="39">
        <f t="shared" si="10"/>
        <v>4.246464101698504</v>
      </c>
      <c r="J68" s="39">
        <f t="shared" si="10"/>
        <v>4.166459020667076</v>
      </c>
      <c r="K68" s="39">
        <f t="shared" si="8"/>
        <v>4.070996245894293</v>
      </c>
      <c r="L68" s="39">
        <f t="shared" si="8"/>
        <v>3.914505459376754</v>
      </c>
      <c r="M68" s="39">
        <f t="shared" si="8"/>
        <v>3.433535688203122</v>
      </c>
      <c r="N68" s="39">
        <f t="shared" si="8"/>
        <v>2.645622891142239</v>
      </c>
    </row>
    <row r="69" spans="1:14" s="36" customFormat="1" ht="10.5" customHeight="1">
      <c r="A69" s="38">
        <f t="shared" si="6"/>
        <v>0.0048</v>
      </c>
      <c r="B69" s="54"/>
      <c r="C69" s="52">
        <f t="shared" si="9"/>
        <v>15</v>
      </c>
      <c r="D69" s="31">
        <f t="shared" si="10"/>
        <v>5.535340960233228</v>
      </c>
      <c r="E69" s="31">
        <f t="shared" si="10"/>
        <v>4.6542564389162155</v>
      </c>
      <c r="F69" s="31">
        <f t="shared" si="10"/>
        <v>4.420473048517742</v>
      </c>
      <c r="G69" s="31">
        <f t="shared" si="10"/>
        <v>4.34741801535211</v>
      </c>
      <c r="H69" s="31">
        <f t="shared" si="10"/>
        <v>4.267943920585534</v>
      </c>
      <c r="I69" s="31">
        <f t="shared" si="10"/>
        <v>4.247689484491254</v>
      </c>
      <c r="J69" s="31">
        <f t="shared" si="10"/>
        <v>4.1676613167582115</v>
      </c>
      <c r="K69" s="31">
        <f t="shared" si="8"/>
        <v>4.072170994727581</v>
      </c>
      <c r="L69" s="31">
        <f t="shared" si="8"/>
        <v>3.915635050376977</v>
      </c>
      <c r="M69" s="31">
        <f t="shared" si="8"/>
        <v>3.4345264879484754</v>
      </c>
      <c r="N69" s="31">
        <f t="shared" si="8"/>
        <v>2.6463863264826233</v>
      </c>
    </row>
    <row r="70" spans="1:14" s="36" customFormat="1" ht="10.5" customHeight="1">
      <c r="A70" s="38">
        <f t="shared" si="6"/>
        <v>0.0048</v>
      </c>
      <c r="B70" s="54"/>
      <c r="C70" s="53">
        <f>C69+1</f>
        <v>16</v>
      </c>
      <c r="D70" s="24">
        <f t="shared" si="10"/>
        <v>5.537120721702294</v>
      </c>
      <c r="E70" s="24">
        <f t="shared" si="10"/>
        <v>4.655630324303488</v>
      </c>
      <c r="F70" s="24">
        <f t="shared" si="10"/>
        <v>4.421748644279235</v>
      </c>
      <c r="G70" s="24">
        <f t="shared" si="10"/>
        <v>4.34867252995563</v>
      </c>
      <c r="H70" s="24">
        <f t="shared" si="10"/>
        <v>4.269175501711726</v>
      </c>
      <c r="I70" s="24">
        <f t="shared" si="10"/>
        <v>4.248915220887132</v>
      </c>
      <c r="J70" s="24">
        <f t="shared" si="10"/>
        <v>4.168863959790451</v>
      </c>
      <c r="K70" s="24">
        <f t="shared" si="8"/>
        <v>4.073346082552786</v>
      </c>
      <c r="L70" s="24">
        <f t="shared" si="8"/>
        <v>3.916764967338125</v>
      </c>
      <c r="M70" s="24">
        <f t="shared" si="8"/>
        <v>3.435517573604396</v>
      </c>
      <c r="N70" s="24">
        <f t="shared" si="8"/>
        <v>2.6471499821240645</v>
      </c>
    </row>
    <row r="71" spans="1:14" s="36" customFormat="1" ht="10.5" customHeight="1">
      <c r="A71" s="38">
        <f t="shared" si="6"/>
        <v>0.0048</v>
      </c>
      <c r="B71" s="54"/>
      <c r="C71" s="53">
        <f t="shared" si="9"/>
        <v>17</v>
      </c>
      <c r="D71" s="24">
        <f t="shared" si="10"/>
        <v>5.538901055412694</v>
      </c>
      <c r="E71" s="24">
        <f t="shared" si="10"/>
        <v>4.657004615246642</v>
      </c>
      <c r="F71" s="24">
        <f t="shared" si="10"/>
        <v>4.423024608133587</v>
      </c>
      <c r="G71" s="24">
        <f t="shared" si="10"/>
        <v>4.349927406568712</v>
      </c>
      <c r="H71" s="24">
        <f t="shared" si="10"/>
        <v>4.270407438229673</v>
      </c>
      <c r="I71" s="24">
        <f t="shared" si="10"/>
        <v>4.250141310988176</v>
      </c>
      <c r="J71" s="24">
        <f t="shared" si="10"/>
        <v>4.17006694986391</v>
      </c>
      <c r="K71" s="24">
        <f t="shared" si="8"/>
        <v>4.074521509467727</v>
      </c>
      <c r="L71" s="24">
        <f t="shared" si="8"/>
        <v>3.9178952103542626</v>
      </c>
      <c r="M71" s="24">
        <f t="shared" si="8"/>
        <v>3.436508945253388</v>
      </c>
      <c r="N71" s="24">
        <f t="shared" si="8"/>
        <v>2.647913858130134</v>
      </c>
    </row>
    <row r="72" spans="1:14" s="36" customFormat="1" ht="10.5" customHeight="1">
      <c r="A72" s="38">
        <f t="shared" si="6"/>
        <v>0.0048</v>
      </c>
      <c r="B72" s="54"/>
      <c r="C72" s="52">
        <f t="shared" si="9"/>
        <v>18</v>
      </c>
      <c r="D72" s="27">
        <f>100000*LVT/D$50*((1+D$51/100)^((DAYS360(D$45,$L$2)+$C72-1)/360)*((1+$A72)^(($C72-15)/30)))/100000</f>
        <v>5.540681961548418</v>
      </c>
      <c r="E72" s="27">
        <f t="shared" si="10"/>
        <v>4.658379311865388</v>
      </c>
      <c r="F72" s="27">
        <f t="shared" si="10"/>
        <v>4.424300940187012</v>
      </c>
      <c r="G72" s="27">
        <f t="shared" si="10"/>
        <v>4.351182645295819</v>
      </c>
      <c r="H72" s="27">
        <f t="shared" si="10"/>
        <v>4.271639730241924</v>
      </c>
      <c r="I72" s="27">
        <f t="shared" si="10"/>
        <v>4.25136775489645</v>
      </c>
      <c r="J72" s="27">
        <f t="shared" si="10"/>
        <v>4.171270287078731</v>
      </c>
      <c r="K72" s="27">
        <f t="shared" si="8"/>
        <v>4.075697275570259</v>
      </c>
      <c r="L72" s="27">
        <f t="shared" si="8"/>
        <v>3.9190257795194756</v>
      </c>
      <c r="M72" s="27">
        <f t="shared" si="8"/>
        <v>3.437500602977978</v>
      </c>
      <c r="N72" s="27">
        <f t="shared" si="8"/>
        <v>2.6486779545644215</v>
      </c>
    </row>
    <row r="73" spans="1:14" s="36" customFormat="1" ht="10.5" customHeight="1">
      <c r="A73" s="38">
        <f t="shared" si="6"/>
        <v>0.0048</v>
      </c>
      <c r="B73" s="54"/>
      <c r="C73" s="53">
        <f t="shared" si="9"/>
        <v>19</v>
      </c>
      <c r="D73" s="24">
        <f t="shared" si="10"/>
        <v>5.542463440293516</v>
      </c>
      <c r="E73" s="24">
        <f t="shared" si="10"/>
        <v>4.659754414279479</v>
      </c>
      <c r="F73" s="24">
        <f t="shared" si="10"/>
        <v>4.42557764054576</v>
      </c>
      <c r="G73" s="24">
        <f t="shared" si="10"/>
        <v>4.352438246241444</v>
      </c>
      <c r="H73" s="24">
        <f t="shared" si="10"/>
        <v>4.2728723778510656</v>
      </c>
      <c r="I73" s="24">
        <f t="shared" si="10"/>
        <v>4.252594552714056</v>
      </c>
      <c r="J73" s="24">
        <f t="shared" si="10"/>
        <v>4.17247397153509</v>
      </c>
      <c r="K73" s="24">
        <f t="shared" si="8"/>
        <v>4.076873380958256</v>
      </c>
      <c r="L73" s="24">
        <f t="shared" si="8"/>
        <v>3.9201566749278807</v>
      </c>
      <c r="M73" s="24">
        <f t="shared" si="8"/>
        <v>3.4384925468607195</v>
      </c>
      <c r="N73" s="24">
        <f t="shared" si="8"/>
        <v>2.649442271490534</v>
      </c>
    </row>
    <row r="74" spans="1:14" s="36" customFormat="1" ht="10.5" customHeight="1">
      <c r="A74" s="38">
        <f t="shared" si="6"/>
        <v>0.0048</v>
      </c>
      <c r="B74" s="54"/>
      <c r="C74" s="53">
        <f t="shared" si="9"/>
        <v>20</v>
      </c>
      <c r="D74" s="24">
        <f t="shared" si="10"/>
        <v>5.544245491832098</v>
      </c>
      <c r="E74" s="24">
        <f t="shared" si="10"/>
        <v>4.661129922608701</v>
      </c>
      <c r="F74" s="24">
        <f t="shared" si="10"/>
        <v>4.426854709316114</v>
      </c>
      <c r="G74" s="24">
        <f t="shared" si="10"/>
        <v>4.353694209510113</v>
      </c>
      <c r="H74" s="24">
        <f t="shared" si="10"/>
        <v>4.274105381159712</v>
      </c>
      <c r="I74" s="24">
        <f t="shared" si="10"/>
        <v>4.253821704543117</v>
      </c>
      <c r="J74" s="24">
        <f t="shared" si="10"/>
        <v>4.173678003333185</v>
      </c>
      <c r="K74" s="24">
        <f t="shared" si="8"/>
        <v>4.078049825729624</v>
      </c>
      <c r="L74" s="24">
        <f t="shared" si="8"/>
        <v>3.9212878966736193</v>
      </c>
      <c r="M74" s="24">
        <f t="shared" si="8"/>
        <v>3.4394847769841848</v>
      </c>
      <c r="N74" s="24">
        <f t="shared" si="8"/>
        <v>2.6502068089721</v>
      </c>
    </row>
    <row r="75" spans="1:14" s="36" customFormat="1" ht="10.5" customHeight="1">
      <c r="A75" s="38">
        <f t="shared" si="6"/>
        <v>0.0048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5.546028116348329</v>
      </c>
      <c r="E75" s="27">
        <f t="shared" si="11"/>
        <v>4.6625058369728745</v>
      </c>
      <c r="F75" s="27">
        <f t="shared" si="11"/>
        <v>4.428132146604382</v>
      </c>
      <c r="G75" s="27">
        <f t="shared" si="11"/>
        <v>4.3549505352063775</v>
      </c>
      <c r="H75" s="27">
        <f t="shared" si="11"/>
        <v>4.275338740270501</v>
      </c>
      <c r="I75" s="27">
        <f t="shared" si="11"/>
        <v>4.2550492104857875</v>
      </c>
      <c r="J75" s="27">
        <f t="shared" si="11"/>
        <v>4.174882382573251</v>
      </c>
      <c r="K75" s="27">
        <f t="shared" si="8"/>
        <v>4.0792266099823</v>
      </c>
      <c r="L75" s="27">
        <f t="shared" si="8"/>
        <v>3.922419444850862</v>
      </c>
      <c r="M75" s="27">
        <f t="shared" si="8"/>
        <v>3.4404772934309755</v>
      </c>
      <c r="N75" s="27">
        <f t="shared" si="8"/>
        <v>2.6509715670727614</v>
      </c>
    </row>
    <row r="76" spans="1:14" s="36" customFormat="1" ht="10.5" customHeight="1">
      <c r="A76" s="38">
        <f t="shared" si="6"/>
        <v>0.0048</v>
      </c>
      <c r="B76" s="54"/>
      <c r="C76" s="53">
        <f t="shared" si="9"/>
        <v>22</v>
      </c>
      <c r="D76" s="24">
        <f t="shared" si="11"/>
        <v>5.54781131402644</v>
      </c>
      <c r="E76" s="24">
        <f t="shared" si="11"/>
        <v>4.66388215749186</v>
      </c>
      <c r="F76" s="24">
        <f t="shared" si="11"/>
        <v>4.429409952516906</v>
      </c>
      <c r="G76" s="24">
        <f t="shared" si="11"/>
        <v>4.356207223434822</v>
      </c>
      <c r="H76" s="24">
        <f t="shared" si="11"/>
        <v>4.27657245528611</v>
      </c>
      <c r="I76" s="24">
        <f t="shared" si="11"/>
        <v>4.256277070644254</v>
      </c>
      <c r="J76" s="24">
        <f t="shared" si="11"/>
        <v>4.176087109355541</v>
      </c>
      <c r="K76" s="24">
        <f t="shared" si="8"/>
        <v>4.080403733814243</v>
      </c>
      <c r="L76" s="24">
        <f t="shared" si="8"/>
        <v>3.923551319553805</v>
      </c>
      <c r="M76" s="24">
        <f t="shared" si="8"/>
        <v>3.4414700962837146</v>
      </c>
      <c r="N76" s="24">
        <f t="shared" si="8"/>
        <v>2.651736545856183</v>
      </c>
    </row>
    <row r="77" spans="1:14" s="36" customFormat="1" ht="10.5" customHeight="1">
      <c r="A77" s="38">
        <f t="shared" si="6"/>
        <v>0.0048</v>
      </c>
      <c r="B77" s="54"/>
      <c r="C77" s="53">
        <f t="shared" si="9"/>
        <v>23</v>
      </c>
      <c r="D77" s="24">
        <f t="shared" si="11"/>
        <v>5.549595085050718</v>
      </c>
      <c r="E77" s="24">
        <f t="shared" si="11"/>
        <v>4.665258884285547</v>
      </c>
      <c r="F77" s="24">
        <f t="shared" si="11"/>
        <v>4.430688127160058</v>
      </c>
      <c r="G77" s="24">
        <f t="shared" si="11"/>
        <v>4.357464274300063</v>
      </c>
      <c r="H77" s="24">
        <f t="shared" si="11"/>
        <v>4.277806526309237</v>
      </c>
      <c r="I77" s="24">
        <f t="shared" si="11"/>
        <v>4.257505285120731</v>
      </c>
      <c r="J77" s="24">
        <f t="shared" si="11"/>
        <v>4.177292183780351</v>
      </c>
      <c r="K77" s="24">
        <f t="shared" si="8"/>
        <v>4.081581197323445</v>
      </c>
      <c r="L77" s="24">
        <f t="shared" si="8"/>
        <v>3.924683520876673</v>
      </c>
      <c r="M77" s="24">
        <f t="shared" si="8"/>
        <v>3.4424631856250474</v>
      </c>
      <c r="N77" s="24">
        <f t="shared" si="8"/>
        <v>2.6525017453860458</v>
      </c>
    </row>
    <row r="78" spans="1:14" s="36" customFormat="1" ht="10.5" customHeight="1">
      <c r="A78" s="38">
        <f t="shared" si="6"/>
        <v>0.0048</v>
      </c>
      <c r="B78" s="54"/>
      <c r="C78" s="52">
        <f t="shared" si="9"/>
        <v>24</v>
      </c>
      <c r="D78" s="27">
        <f t="shared" si="11"/>
        <v>5.5513794296055075</v>
      </c>
      <c r="E78" s="27">
        <f t="shared" si="11"/>
        <v>4.666636017473863</v>
      </c>
      <c r="F78" s="27">
        <f t="shared" si="11"/>
        <v>4.431966670640242</v>
      </c>
      <c r="G78" s="27">
        <f t="shared" si="11"/>
        <v>4.358721687906742</v>
      </c>
      <c r="H78" s="27">
        <f t="shared" si="11"/>
        <v>4.279040953442617</v>
      </c>
      <c r="I78" s="27">
        <f t="shared" si="11"/>
        <v>4.2587338540174615</v>
      </c>
      <c r="J78" s="27">
        <f t="shared" si="11"/>
        <v>4.178497605947997</v>
      </c>
      <c r="K78" s="27">
        <f t="shared" si="8"/>
        <v>4.082759000607926</v>
      </c>
      <c r="L78" s="27">
        <f t="shared" si="8"/>
        <v>3.9258160489137164</v>
      </c>
      <c r="M78" s="27">
        <f t="shared" si="8"/>
        <v>3.443456561537645</v>
      </c>
      <c r="N78" s="27">
        <f t="shared" si="8"/>
        <v>2.6532671657260494</v>
      </c>
    </row>
    <row r="79" spans="1:14" s="36" customFormat="1" ht="10.5" customHeight="1">
      <c r="A79" s="38">
        <f t="shared" si="6"/>
        <v>0.0048</v>
      </c>
      <c r="B79" s="54"/>
      <c r="C79" s="53">
        <f t="shared" si="9"/>
        <v>25</v>
      </c>
      <c r="D79" s="24">
        <f t="shared" si="11"/>
        <v>5.553164347875215</v>
      </c>
      <c r="E79" s="24">
        <f t="shared" si="11"/>
        <v>4.668013557176774</v>
      </c>
      <c r="F79" s="24">
        <f t="shared" si="11"/>
        <v>4.433245583063893</v>
      </c>
      <c r="G79" s="24">
        <f t="shared" si="11"/>
        <v>4.359979464359534</v>
      </c>
      <c r="H79" s="24">
        <f t="shared" si="11"/>
        <v>4.2802757367890045</v>
      </c>
      <c r="I79" s="24">
        <f t="shared" si="11"/>
        <v>4.2599627774367175</v>
      </c>
      <c r="J79" s="24">
        <f t="shared" si="11"/>
        <v>4.1797033759588205</v>
      </c>
      <c r="K79" s="24">
        <f t="shared" si="8"/>
        <v>4.083937143765732</v>
      </c>
      <c r="L79" s="24">
        <f t="shared" si="8"/>
        <v>3.926948903759213</v>
      </c>
      <c r="M79" s="24">
        <f t="shared" si="8"/>
        <v>3.444450224104203</v>
      </c>
      <c r="N79" s="24">
        <f t="shared" si="8"/>
        <v>2.6540328069399117</v>
      </c>
    </row>
    <row r="80" spans="1:14" s="36" customFormat="1" ht="10.5" customHeight="1">
      <c r="A80" s="38">
        <f t="shared" si="6"/>
        <v>0.0048</v>
      </c>
      <c r="B80" s="54"/>
      <c r="C80" s="53">
        <f t="shared" si="9"/>
        <v>26</v>
      </c>
      <c r="D80" s="24">
        <f t="shared" si="11"/>
        <v>5.5549498400443085</v>
      </c>
      <c r="E80" s="24">
        <f t="shared" si="11"/>
        <v>4.669391503514276</v>
      </c>
      <c r="F80" s="24">
        <f t="shared" si="11"/>
        <v>4.4345248645374715</v>
      </c>
      <c r="G80" s="24">
        <f t="shared" si="11"/>
        <v>4.361237603763147</v>
      </c>
      <c r="H80" s="24">
        <f t="shared" si="11"/>
        <v>4.281510876451198</v>
      </c>
      <c r="I80" s="24">
        <f t="shared" si="11"/>
        <v>4.261192055480807</v>
      </c>
      <c r="J80" s="24">
        <f t="shared" si="11"/>
        <v>4.180909493913204</v>
      </c>
      <c r="K80" s="24">
        <f t="shared" si="8"/>
        <v>4.085115626894942</v>
      </c>
      <c r="L80" s="24">
        <f t="shared" si="8"/>
        <v>3.9280820855074707</v>
      </c>
      <c r="M80" s="24">
        <f t="shared" si="8"/>
        <v>3.4454441734074392</v>
      </c>
      <c r="N80" s="24">
        <f t="shared" si="8"/>
        <v>2.654798669091371</v>
      </c>
    </row>
    <row r="81" spans="1:14" s="36" customFormat="1" ht="10.5" customHeight="1">
      <c r="A81" s="38">
        <f t="shared" si="6"/>
        <v>0.0048</v>
      </c>
      <c r="B81" s="54"/>
      <c r="C81" s="52">
        <f t="shared" si="9"/>
        <v>27</v>
      </c>
      <c r="D81" s="27">
        <f t="shared" si="11"/>
        <v>5.5567359062973045</v>
      </c>
      <c r="E81" s="27">
        <f t="shared" si="11"/>
        <v>4.670769856606406</v>
      </c>
      <c r="F81" s="27">
        <f t="shared" si="11"/>
        <v>4.435804515167476</v>
      </c>
      <c r="G81" s="27">
        <f t="shared" si="11"/>
        <v>4.362496106222312</v>
      </c>
      <c r="H81" s="27">
        <f t="shared" si="11"/>
        <v>4.282746372532015</v>
      </c>
      <c r="I81" s="27">
        <f t="shared" si="11"/>
        <v>4.262421688252058</v>
      </c>
      <c r="J81" s="27">
        <f t="shared" si="11"/>
        <v>4.182115959911548</v>
      </c>
      <c r="K81" s="27">
        <f t="shared" si="8"/>
        <v>4.086294450093657</v>
      </c>
      <c r="L81" s="27">
        <f t="shared" si="8"/>
        <v>3.9292155942528213</v>
      </c>
      <c r="M81" s="27">
        <f t="shared" si="8"/>
        <v>3.446438409530097</v>
      </c>
      <c r="N81" s="27">
        <f t="shared" si="8"/>
        <v>2.6555647522441803</v>
      </c>
    </row>
    <row r="82" spans="1:14" s="36" customFormat="1" ht="10.5" customHeight="1">
      <c r="A82" s="38">
        <f t="shared" si="6"/>
        <v>0.0048</v>
      </c>
      <c r="B82" s="54"/>
      <c r="C82" s="53">
        <f t="shared" si="9"/>
        <v>28</v>
      </c>
      <c r="D82" s="24">
        <f t="shared" si="11"/>
        <v>5.558522546818796</v>
      </c>
      <c r="E82" s="24">
        <f t="shared" si="11"/>
        <v>4.67214861657323</v>
      </c>
      <c r="F82" s="24">
        <f t="shared" si="11"/>
        <v>4.43708453506043</v>
      </c>
      <c r="G82" s="24">
        <f t="shared" si="11"/>
        <v>4.3637549718417965</v>
      </c>
      <c r="H82" s="24">
        <f t="shared" si="11"/>
        <v>4.283982225134304</v>
      </c>
      <c r="I82" s="24">
        <f t="shared" si="11"/>
        <v>4.263651675852834</v>
      </c>
      <c r="J82" s="24">
        <f t="shared" si="11"/>
        <v>4.183322774054287</v>
      </c>
      <c r="K82" s="24">
        <f t="shared" si="8"/>
        <v>4.08747361346001</v>
      </c>
      <c r="L82" s="24">
        <f t="shared" si="8"/>
        <v>3.9303494300896236</v>
      </c>
      <c r="M82" s="24">
        <f t="shared" si="8"/>
        <v>3.4474329325549404</v>
      </c>
      <c r="N82" s="24">
        <f t="shared" si="8"/>
        <v>2.656331056462113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50359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2010-01-05T10:21:12Z</dcterms:created>
  <dcterms:modified xsi:type="dcterms:W3CDTF">2010-01-27T14:19:18Z</dcterms:modified>
  <cp:category/>
  <cp:version/>
  <cp:contentType/>
  <cp:contentStatus/>
</cp:coreProperties>
</file>