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4295" windowHeight="8190"/>
  </bookViews>
  <sheets>
    <sheet name="Verð nóvember 2011" sheetId="1" r:id="rId1"/>
  </sheets>
  <externalReferences>
    <externalReference r:id="rId2"/>
  </externalReferences>
  <definedNames>
    <definedName name="Dags_visit_naest">'Verð nóvember 2011'!$A$14</definedName>
    <definedName name="LVT">'Verð nóvember 2011'!$C$9</definedName>
    <definedName name="NVT">'Verð nóvember 2011'!$C$10</definedName>
    <definedName name="NvtNæstaMánaðar">[1]Forsendur!$D$4</definedName>
    <definedName name="NvtÞessaMánaðar">[1]Forsendur!$C$4</definedName>
    <definedName name="_xlnm.Print_Area" localSheetId="0">'Verð nóvember 2011'!$B$7:$N$44,'Verð nóvember 2011'!$B$46:$N$82</definedName>
    <definedName name="_xlnm.Print_Titles" localSheetId="0">'Verð nóvember 2011'!$1:$5</definedName>
    <definedName name="Verdb_raun">'Verð nóvember 2011'!$C$14</definedName>
    <definedName name="verdbspa">'Verð nóvember 2011'!$C$13</definedName>
    <definedName name="VerðBólgaMánaðarins">[1]Forsendur!$D$6</definedName>
  </definedNames>
  <calcPr calcId="125725"/>
</workbook>
</file>

<file path=xl/calcChain.xml><?xml version="1.0" encoding="utf-8"?>
<calcChain xmlns="http://schemas.openxmlformats.org/spreadsheetml/2006/main">
  <c r="C57" i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56"/>
  <c r="B55"/>
  <c r="C52"/>
  <c r="C49"/>
  <c r="C48"/>
  <c r="C17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14"/>
  <c r="C53" s="1"/>
  <c r="A14"/>
  <c r="A40" s="1"/>
  <c r="C13"/>
  <c r="C10"/>
  <c r="C9"/>
  <c r="L4"/>
  <c r="J4"/>
  <c r="D4"/>
  <c r="J3"/>
  <c r="F3"/>
  <c r="L2"/>
  <c r="I1"/>
  <c r="H1"/>
  <c r="A18" l="1"/>
  <c r="D18" s="1"/>
  <c r="F18"/>
  <c r="H18"/>
  <c r="J18"/>
  <c r="L18"/>
  <c r="N18"/>
  <c r="A20"/>
  <c r="D20" s="1"/>
  <c r="F20"/>
  <c r="H20"/>
  <c r="J20"/>
  <c r="L20"/>
  <c r="N20"/>
  <c r="A22"/>
  <c r="D22" s="1"/>
  <c r="H22"/>
  <c r="J22"/>
  <c r="L22"/>
  <c r="N22"/>
  <c r="A24"/>
  <c r="D24" s="1"/>
  <c r="F24"/>
  <c r="H24"/>
  <c r="J24"/>
  <c r="L24"/>
  <c r="N24"/>
  <c r="A26"/>
  <c r="D26" s="1"/>
  <c r="F26"/>
  <c r="H26"/>
  <c r="J26"/>
  <c r="L26"/>
  <c r="N26"/>
  <c r="A28"/>
  <c r="D28"/>
  <c r="F28"/>
  <c r="H28"/>
  <c r="J28"/>
  <c r="L28"/>
  <c r="N28"/>
  <c r="A30"/>
  <c r="D30" s="1"/>
  <c r="F30"/>
  <c r="H30"/>
  <c r="J30"/>
  <c r="L30"/>
  <c r="N30"/>
  <c r="A32"/>
  <c r="D32"/>
  <c r="F32"/>
  <c r="H32"/>
  <c r="J32"/>
  <c r="N32"/>
  <c r="A36"/>
  <c r="F36"/>
  <c r="J36"/>
  <c r="N36"/>
  <c r="F40"/>
  <c r="J40"/>
  <c r="N40"/>
  <c r="A81"/>
  <c r="L81" s="1"/>
  <c r="A79"/>
  <c r="L79" s="1"/>
  <c r="A77"/>
  <c r="L77" s="1"/>
  <c r="A75"/>
  <c r="L75" s="1"/>
  <c r="A73"/>
  <c r="L73" s="1"/>
  <c r="A71"/>
  <c r="L71" s="1"/>
  <c r="A69"/>
  <c r="L69" s="1"/>
  <c r="A67"/>
  <c r="L67" s="1"/>
  <c r="A65"/>
  <c r="L65" s="1"/>
  <c r="A63"/>
  <c r="L63" s="1"/>
  <c r="A61"/>
  <c r="L61" s="1"/>
  <c r="A59"/>
  <c r="L59" s="1"/>
  <c r="A57"/>
  <c r="L57" s="1"/>
  <c r="A55"/>
  <c r="L55" s="1"/>
  <c r="A43"/>
  <c r="K43" s="1"/>
  <c r="A41"/>
  <c r="E41" s="1"/>
  <c r="A39"/>
  <c r="K39" s="1"/>
  <c r="A37"/>
  <c r="I37" s="1"/>
  <c r="A35"/>
  <c r="K35" s="1"/>
  <c r="A33"/>
  <c r="I33" s="1"/>
  <c r="A82"/>
  <c r="K82" s="1"/>
  <c r="A80"/>
  <c r="K80" s="1"/>
  <c r="A78"/>
  <c r="K78" s="1"/>
  <c r="A76"/>
  <c r="K76" s="1"/>
  <c r="A74"/>
  <c r="K74" s="1"/>
  <c r="A72"/>
  <c r="K72" s="1"/>
  <c r="A70"/>
  <c r="K70" s="1"/>
  <c r="A68"/>
  <c r="K68" s="1"/>
  <c r="A66"/>
  <c r="K66" s="1"/>
  <c r="A64"/>
  <c r="K64" s="1"/>
  <c r="A62"/>
  <c r="K62" s="1"/>
  <c r="A60"/>
  <c r="K60" s="1"/>
  <c r="A58"/>
  <c r="K58" s="1"/>
  <c r="A56"/>
  <c r="K56" s="1"/>
  <c r="I82"/>
  <c r="G82"/>
  <c r="E82"/>
  <c r="J81"/>
  <c r="H81"/>
  <c r="F81"/>
  <c r="D81"/>
  <c r="I80"/>
  <c r="G80"/>
  <c r="E80"/>
  <c r="J79"/>
  <c r="H79"/>
  <c r="F79"/>
  <c r="D79"/>
  <c r="I78"/>
  <c r="G78"/>
  <c r="E78"/>
  <c r="J77"/>
  <c r="H77"/>
  <c r="F77"/>
  <c r="D77"/>
  <c r="I76"/>
  <c r="G76"/>
  <c r="E76"/>
  <c r="J75"/>
  <c r="H75"/>
  <c r="F75"/>
  <c r="D75"/>
  <c r="I74"/>
  <c r="G74"/>
  <c r="E74"/>
  <c r="J73"/>
  <c r="H73"/>
  <c r="F73"/>
  <c r="D73"/>
  <c r="I72"/>
  <c r="G72"/>
  <c r="E72"/>
  <c r="J71"/>
  <c r="H71"/>
  <c r="F71"/>
  <c r="D71"/>
  <c r="I70"/>
  <c r="G70"/>
  <c r="E70"/>
  <c r="J69"/>
  <c r="H69"/>
  <c r="F69"/>
  <c r="D69"/>
  <c r="I68"/>
  <c r="G68"/>
  <c r="E68"/>
  <c r="J67"/>
  <c r="H67"/>
  <c r="F67"/>
  <c r="D67"/>
  <c r="I66"/>
  <c r="G66"/>
  <c r="E66"/>
  <c r="J65"/>
  <c r="H65"/>
  <c r="F65"/>
  <c r="D65"/>
  <c r="I64"/>
  <c r="G64"/>
  <c r="E64"/>
  <c r="J63"/>
  <c r="H63"/>
  <c r="F63"/>
  <c r="D63"/>
  <c r="I62"/>
  <c r="G62"/>
  <c r="E62"/>
  <c r="J61"/>
  <c r="H61"/>
  <c r="F61"/>
  <c r="D61"/>
  <c r="I60"/>
  <c r="G60"/>
  <c r="E60"/>
  <c r="J59"/>
  <c r="H59"/>
  <c r="F59"/>
  <c r="D59"/>
  <c r="I58"/>
  <c r="G58"/>
  <c r="E58"/>
  <c r="J57"/>
  <c r="H57"/>
  <c r="F57"/>
  <c r="D57"/>
  <c r="I56"/>
  <c r="G56"/>
  <c r="E56"/>
  <c r="J55"/>
  <c r="H55"/>
  <c r="F55"/>
  <c r="D55"/>
  <c r="N43"/>
  <c r="L43"/>
  <c r="J43"/>
  <c r="H43"/>
  <c r="F43"/>
  <c r="D43"/>
  <c r="N41"/>
  <c r="L41"/>
  <c r="J41"/>
  <c r="H41"/>
  <c r="F41"/>
  <c r="D41"/>
  <c r="M40"/>
  <c r="K40"/>
  <c r="I40"/>
  <c r="G40"/>
  <c r="E40"/>
  <c r="N39"/>
  <c r="L39"/>
  <c r="J39"/>
  <c r="H39"/>
  <c r="F39"/>
  <c r="D39"/>
  <c r="N37"/>
  <c r="L37"/>
  <c r="J37"/>
  <c r="H37"/>
  <c r="F37"/>
  <c r="D37"/>
  <c r="M36"/>
  <c r="K36"/>
  <c r="I36"/>
  <c r="G36"/>
  <c r="E36"/>
  <c r="N35"/>
  <c r="L35"/>
  <c r="J35"/>
  <c r="H35"/>
  <c r="F35"/>
  <c r="D35"/>
  <c r="N33"/>
  <c r="L33"/>
  <c r="J33"/>
  <c r="H33"/>
  <c r="F33"/>
  <c r="D33"/>
  <c r="M32"/>
  <c r="K32"/>
  <c r="J82"/>
  <c r="H82"/>
  <c r="F82"/>
  <c r="D82"/>
  <c r="I81"/>
  <c r="G81"/>
  <c r="E81"/>
  <c r="J80"/>
  <c r="H80"/>
  <c r="F80"/>
  <c r="D80"/>
  <c r="I79"/>
  <c r="G79"/>
  <c r="E79"/>
  <c r="J78"/>
  <c r="H78"/>
  <c r="F78"/>
  <c r="D78"/>
  <c r="I77"/>
  <c r="G77"/>
  <c r="E77"/>
  <c r="J76"/>
  <c r="H76"/>
  <c r="F76"/>
  <c r="D76"/>
  <c r="I75"/>
  <c r="G75"/>
  <c r="E75"/>
  <c r="J74"/>
  <c r="H74"/>
  <c r="F74"/>
  <c r="D74"/>
  <c r="I73"/>
  <c r="G73"/>
  <c r="E73"/>
  <c r="J72"/>
  <c r="H72"/>
  <c r="F72"/>
  <c r="D72"/>
  <c r="I71"/>
  <c r="G71"/>
  <c r="E71"/>
  <c r="J70"/>
  <c r="H70"/>
  <c r="F70"/>
  <c r="D70"/>
  <c r="I69"/>
  <c r="G69"/>
  <c r="E69"/>
  <c r="J68"/>
  <c r="H68"/>
  <c r="F68"/>
  <c r="D68"/>
  <c r="I67"/>
  <c r="G67"/>
  <c r="E67"/>
  <c r="J66"/>
  <c r="H66"/>
  <c r="F66"/>
  <c r="D66"/>
  <c r="I65"/>
  <c r="G65"/>
  <c r="E65"/>
  <c r="J64"/>
  <c r="H64"/>
  <c r="F64"/>
  <c r="D64"/>
  <c r="I63"/>
  <c r="G63"/>
  <c r="E63"/>
  <c r="J62"/>
  <c r="H62"/>
  <c r="F62"/>
  <c r="D62"/>
  <c r="I61"/>
  <c r="G61"/>
  <c r="E61"/>
  <c r="J60"/>
  <c r="H60"/>
  <c r="F60"/>
  <c r="D60"/>
  <c r="I59"/>
  <c r="G59"/>
  <c r="E59"/>
  <c r="J58"/>
  <c r="H58"/>
  <c r="F58"/>
  <c r="D58"/>
  <c r="I57"/>
  <c r="G57"/>
  <c r="E57"/>
  <c r="J56"/>
  <c r="H56"/>
  <c r="F56"/>
  <c r="D56"/>
  <c r="I55"/>
  <c r="G55"/>
  <c r="E55"/>
  <c r="B14"/>
  <c r="B53" s="1"/>
  <c r="A16"/>
  <c r="F16" s="1"/>
  <c r="E16"/>
  <c r="G16"/>
  <c r="I16"/>
  <c r="K16"/>
  <c r="M16"/>
  <c r="A17"/>
  <c r="G17" s="1"/>
  <c r="D17"/>
  <c r="F17"/>
  <c r="H17"/>
  <c r="J17"/>
  <c r="L17"/>
  <c r="N17"/>
  <c r="E18"/>
  <c r="G18"/>
  <c r="I18"/>
  <c r="K18"/>
  <c r="M18"/>
  <c r="A19"/>
  <c r="E19" s="1"/>
  <c r="D19"/>
  <c r="F19"/>
  <c r="H19"/>
  <c r="J19"/>
  <c r="L19"/>
  <c r="N19"/>
  <c r="E20"/>
  <c r="G20"/>
  <c r="I20"/>
  <c r="K20"/>
  <c r="M20"/>
  <c r="A21"/>
  <c r="E21" s="1"/>
  <c r="D21"/>
  <c r="F21"/>
  <c r="H21"/>
  <c r="J21"/>
  <c r="L21"/>
  <c r="N21"/>
  <c r="E22"/>
  <c r="G22"/>
  <c r="I22"/>
  <c r="K22"/>
  <c r="M22"/>
  <c r="A23"/>
  <c r="E23" s="1"/>
  <c r="D23"/>
  <c r="F23"/>
  <c r="H23"/>
  <c r="J23"/>
  <c r="L23"/>
  <c r="N23"/>
  <c r="E24"/>
  <c r="G24"/>
  <c r="I24"/>
  <c r="K24"/>
  <c r="M24"/>
  <c r="A25"/>
  <c r="E25" s="1"/>
  <c r="D25"/>
  <c r="F25"/>
  <c r="H25"/>
  <c r="J25"/>
  <c r="L25"/>
  <c r="N25"/>
  <c r="E26"/>
  <c r="G26"/>
  <c r="I26"/>
  <c r="K26"/>
  <c r="M26"/>
  <c r="A27"/>
  <c r="E27" s="1"/>
  <c r="D27"/>
  <c r="F27"/>
  <c r="H27"/>
  <c r="J27"/>
  <c r="L27"/>
  <c r="N27"/>
  <c r="E28"/>
  <c r="G28"/>
  <c r="I28"/>
  <c r="K28"/>
  <c r="M28"/>
  <c r="A29"/>
  <c r="E29" s="1"/>
  <c r="D29"/>
  <c r="F29"/>
  <c r="H29"/>
  <c r="J29"/>
  <c r="L29"/>
  <c r="N29"/>
  <c r="E30"/>
  <c r="G30"/>
  <c r="I30"/>
  <c r="K30"/>
  <c r="M30"/>
  <c r="A31"/>
  <c r="E31" s="1"/>
  <c r="D31"/>
  <c r="F31"/>
  <c r="H31"/>
  <c r="J31"/>
  <c r="L31"/>
  <c r="N31"/>
  <c r="E32"/>
  <c r="G32"/>
  <c r="I32"/>
  <c r="L32"/>
  <c r="G33"/>
  <c r="K33"/>
  <c r="A34"/>
  <c r="D34" s="1"/>
  <c r="J34"/>
  <c r="E35"/>
  <c r="I35"/>
  <c r="M35"/>
  <c r="D36"/>
  <c r="H36"/>
  <c r="L36"/>
  <c r="G37"/>
  <c r="K37"/>
  <c r="A38"/>
  <c r="D38" s="1"/>
  <c r="J38"/>
  <c r="E39"/>
  <c r="I39"/>
  <c r="M39"/>
  <c r="D40"/>
  <c r="H40"/>
  <c r="L40"/>
  <c r="G41"/>
  <c r="K41"/>
  <c r="A42"/>
  <c r="H42" s="1"/>
  <c r="J42"/>
  <c r="E43"/>
  <c r="I43"/>
  <c r="M43"/>
  <c r="F22" l="1"/>
  <c r="N42"/>
  <c r="F42"/>
  <c r="N38"/>
  <c r="F38"/>
  <c r="N34"/>
  <c r="F34"/>
  <c r="E34"/>
  <c r="I34"/>
  <c r="M34"/>
  <c r="E38"/>
  <c r="I38"/>
  <c r="M38"/>
  <c r="E42"/>
  <c r="I42"/>
  <c r="M42"/>
  <c r="M55"/>
  <c r="N56"/>
  <c r="M57"/>
  <c r="N58"/>
  <c r="M59"/>
  <c r="N60"/>
  <c r="M61"/>
  <c r="N62"/>
  <c r="M63"/>
  <c r="N64"/>
  <c r="M65"/>
  <c r="N66"/>
  <c r="M67"/>
  <c r="N68"/>
  <c r="M69"/>
  <c r="N70"/>
  <c r="M71"/>
  <c r="N72"/>
  <c r="M73"/>
  <c r="N74"/>
  <c r="M75"/>
  <c r="N76"/>
  <c r="M77"/>
  <c r="N78"/>
  <c r="M79"/>
  <c r="N80"/>
  <c r="M81"/>
  <c r="N82"/>
  <c r="N55"/>
  <c r="M56"/>
  <c r="N57"/>
  <c r="M58"/>
  <c r="N59"/>
  <c r="M60"/>
  <c r="N61"/>
  <c r="M62"/>
  <c r="N63"/>
  <c r="M64"/>
  <c r="N65"/>
  <c r="M66"/>
  <c r="N67"/>
  <c r="M68"/>
  <c r="N69"/>
  <c r="M70"/>
  <c r="N71"/>
  <c r="M72"/>
  <c r="N73"/>
  <c r="M74"/>
  <c r="N75"/>
  <c r="M76"/>
  <c r="N77"/>
  <c r="M78"/>
  <c r="N79"/>
  <c r="M80"/>
  <c r="N81"/>
  <c r="M82"/>
  <c r="L42"/>
  <c r="D42"/>
  <c r="I41"/>
  <c r="G39"/>
  <c r="H38"/>
  <c r="M37"/>
  <c r="E37"/>
  <c r="G35"/>
  <c r="H34"/>
  <c r="M33"/>
  <c r="E33"/>
  <c r="K31"/>
  <c r="G31"/>
  <c r="K29"/>
  <c r="G29"/>
  <c r="K27"/>
  <c r="G27"/>
  <c r="K25"/>
  <c r="G25"/>
  <c r="K23"/>
  <c r="G23"/>
  <c r="K21"/>
  <c r="G21"/>
  <c r="K19"/>
  <c r="G19"/>
  <c r="I17"/>
  <c r="E17"/>
  <c r="L16"/>
  <c r="H16"/>
  <c r="D16"/>
  <c r="K17"/>
  <c r="G34"/>
  <c r="K34"/>
  <c r="G38"/>
  <c r="K38"/>
  <c r="G42"/>
  <c r="K42"/>
  <c r="K55"/>
  <c r="L56"/>
  <c r="K57"/>
  <c r="L58"/>
  <c r="K59"/>
  <c r="L60"/>
  <c r="K61"/>
  <c r="L62"/>
  <c r="K63"/>
  <c r="L64"/>
  <c r="K65"/>
  <c r="L66"/>
  <c r="K67"/>
  <c r="L68"/>
  <c r="K69"/>
  <c r="L70"/>
  <c r="K71"/>
  <c r="L72"/>
  <c r="K73"/>
  <c r="L74"/>
  <c r="K75"/>
  <c r="L76"/>
  <c r="K77"/>
  <c r="L78"/>
  <c r="K79"/>
  <c r="L80"/>
  <c r="K81"/>
  <c r="L82"/>
  <c r="G43"/>
  <c r="M41"/>
  <c r="L38"/>
  <c r="L34"/>
  <c r="M31"/>
  <c r="I31"/>
  <c r="M29"/>
  <c r="I29"/>
  <c r="M27"/>
  <c r="I27"/>
  <c r="M25"/>
  <c r="I25"/>
  <c r="M23"/>
  <c r="I23"/>
  <c r="M21"/>
  <c r="I21"/>
  <c r="M19"/>
  <c r="I19"/>
  <c r="M17"/>
  <c r="N16"/>
  <c r="J16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<sst xmlns="http://schemas.openxmlformats.org/spreadsheetml/2006/main" count="39" uniqueCount="33">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</sst>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1/1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nóvember 2011"/>
    </sheetNames>
    <sheetDataSet>
      <sheetData sheetId="0">
        <row r="2">
          <cell r="C2">
            <v>40848</v>
          </cell>
        </row>
        <row r="3">
          <cell r="C3">
            <v>7568</v>
          </cell>
          <cell r="D3">
            <v>7594</v>
          </cell>
        </row>
        <row r="4">
          <cell r="C4">
            <v>383.3</v>
          </cell>
          <cell r="D4">
            <v>384.6</v>
          </cell>
        </row>
        <row r="5">
          <cell r="D5">
            <v>40843</v>
          </cell>
        </row>
        <row r="6">
          <cell r="D6">
            <v>4.147E-2</v>
          </cell>
        </row>
        <row r="7">
          <cell r="C7">
            <v>3.3999999999999998E-3</v>
          </cell>
        </row>
        <row r="8">
          <cell r="D8">
            <v>40872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topLeftCell="B20" workbookViewId="0">
      <selection activeCell="N55" sqref="N55"/>
    </sheetView>
  </sheetViews>
  <sheetFormatPr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>
      <c r="E1" s="2" t="s">
        <v>0</v>
      </c>
      <c r="H1" s="3">
        <f>[1]Forsendur!$C$2</f>
        <v>40848</v>
      </c>
      <c r="I1" s="4">
        <f>[1]Forsendur!$C$2</f>
        <v>40848</v>
      </c>
    </row>
    <row r="2" spans="1:14" ht="15" customHeight="1" thickBot="1">
      <c r="K2" s="5" t="s">
        <v>1</v>
      </c>
      <c r="L2" s="6">
        <f>[1]Forsendur!C2</f>
        <v>40848</v>
      </c>
    </row>
    <row r="3" spans="1:14" ht="18.75" customHeight="1" thickTop="1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ht="3.75" customHeight="1"/>
    <row r="6" spans="1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>
      <c r="B9" s="1" t="s">
        <v>15</v>
      </c>
      <c r="C9" s="10">
        <f>[1]Forsendur!C3</f>
        <v>7568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>
      <c r="C10" s="11">
        <f>[1]Forsendur!C4</f>
        <v>383.3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>
      <c r="A13" s="12" t="s">
        <v>19</v>
      </c>
      <c r="B13" s="1" t="s">
        <v>20</v>
      </c>
      <c r="C13" s="13">
        <f>[1]Forsendur!C7</f>
        <v>3.3999999999999998E-3</v>
      </c>
      <c r="D13" s="14"/>
      <c r="N13" s="15"/>
    </row>
    <row r="14" spans="1:14" ht="11.1" customHeight="1">
      <c r="A14" s="16">
        <f>IF(DAY([1]Forsendur!D5)&lt;1,32,DAY([1]Forsendur!D5))</f>
        <v>27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3.3999999999999998E-3</v>
      </c>
      <c r="N14" s="14"/>
    </row>
    <row r="15" spans="1:14" ht="3.95" customHeight="1">
      <c r="A15" s="12"/>
    </row>
    <row r="16" spans="1:14" ht="10.5" customHeight="1">
      <c r="A16" s="17">
        <f>IF(Dags_visit_naest&gt;C16,verdbspa,Verdb_raun)</f>
        <v>3.3999999999999998E-3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9.5781299999999998</v>
      </c>
      <c r="E16" s="19">
        <f t="shared" si="0"/>
        <v>8.4563100000000002</v>
      </c>
      <c r="F16" s="19">
        <f t="shared" si="0"/>
        <v>8.7232900000000004</v>
      </c>
      <c r="G16" s="19">
        <f t="shared" si="0"/>
        <v>8.5487900000000003</v>
      </c>
      <c r="H16" s="19">
        <f t="shared" si="0"/>
        <v>8.1085100000000008</v>
      </c>
      <c r="I16" s="19">
        <f>ROUND(100000*LVT / I$11 * ((1+I$12/100) ^ ((DAYS360(I$6,$L$2)+$C16-1)/360) * ((1+$A16) ^ (($C16-15)/30))) / 100000,5)</f>
        <v>7.60677</v>
      </c>
      <c r="J16" s="19">
        <f t="shared" si="0"/>
        <v>7.49207</v>
      </c>
      <c r="K16" s="19">
        <f t="shared" si="0"/>
        <v>7.3745000000000003</v>
      </c>
      <c r="L16" s="19">
        <f t="shared" si="0"/>
        <v>7.1566000000000001</v>
      </c>
      <c r="M16" s="19">
        <f t="shared" si="0"/>
        <v>7.0081100000000003</v>
      </c>
      <c r="N16" s="19">
        <f t="shared" si="0"/>
        <v>6.7915299999999998</v>
      </c>
    </row>
    <row r="17" spans="1:14" ht="10.5" customHeight="1">
      <c r="A17" s="17">
        <f t="shared" ref="A17:A43" si="1">IF(Dags_visit_naest&gt;C17,verdbspa,Verdb_raun)</f>
        <v>3.3999999999999998E-3</v>
      </c>
      <c r="B17" s="20"/>
      <c r="C17" s="10">
        <f t="shared" ref="C17:C43" si="2">C16+1</f>
        <v>2</v>
      </c>
      <c r="D17" s="19">
        <f t="shared" si="0"/>
        <v>9.5807099999999998</v>
      </c>
      <c r="E17" s="19">
        <f t="shared" si="0"/>
        <v>8.4585799999999995</v>
      </c>
      <c r="F17" s="19">
        <f t="shared" si="0"/>
        <v>8.7256900000000002</v>
      </c>
      <c r="G17" s="19">
        <f t="shared" si="0"/>
        <v>8.5511400000000002</v>
      </c>
      <c r="H17" s="19">
        <f t="shared" si="0"/>
        <v>8.1107399999999998</v>
      </c>
      <c r="I17" s="19">
        <f t="shared" si="0"/>
        <v>7.60886</v>
      </c>
      <c r="J17" s="19">
        <f t="shared" si="0"/>
        <v>7.4941300000000002</v>
      </c>
      <c r="K17" s="19">
        <f t="shared" si="0"/>
        <v>7.3765200000000002</v>
      </c>
      <c r="L17" s="19">
        <f t="shared" si="0"/>
        <v>7.1585700000000001</v>
      </c>
      <c r="M17" s="19">
        <f t="shared" si="0"/>
        <v>7.01004</v>
      </c>
      <c r="N17" s="19">
        <f t="shared" si="0"/>
        <v>6.7934000000000001</v>
      </c>
    </row>
    <row r="18" spans="1:14" ht="10.5" customHeight="1">
      <c r="A18" s="17">
        <f t="shared" si="1"/>
        <v>3.3999999999999998E-3</v>
      </c>
      <c r="B18" s="20"/>
      <c r="C18" s="21">
        <f t="shared" si="2"/>
        <v>3</v>
      </c>
      <c r="D18" s="22">
        <f t="shared" si="0"/>
        <v>9.5832800000000002</v>
      </c>
      <c r="E18" s="22">
        <f t="shared" si="0"/>
        <v>8.4608600000000003</v>
      </c>
      <c r="F18" s="22">
        <f t="shared" si="0"/>
        <v>8.7280899999999999</v>
      </c>
      <c r="G18" s="22">
        <f t="shared" si="0"/>
        <v>8.55349</v>
      </c>
      <c r="H18" s="22">
        <f t="shared" si="0"/>
        <v>8.1129700000000007</v>
      </c>
      <c r="I18" s="22">
        <f t="shared" si="0"/>
        <v>7.6109600000000004</v>
      </c>
      <c r="J18" s="22">
        <f t="shared" si="0"/>
        <v>7.4961900000000004</v>
      </c>
      <c r="K18" s="22">
        <f t="shared" si="0"/>
        <v>7.3785499999999997</v>
      </c>
      <c r="L18" s="22">
        <f t="shared" si="0"/>
        <v>7.1605400000000001</v>
      </c>
      <c r="M18" s="22">
        <f t="shared" si="0"/>
        <v>7.0119600000000002</v>
      </c>
      <c r="N18" s="22">
        <f t="shared" si="0"/>
        <v>6.7952599999999999</v>
      </c>
    </row>
    <row r="19" spans="1:14" ht="10.5" customHeight="1">
      <c r="A19" s="17">
        <f t="shared" si="1"/>
        <v>3.3999999999999998E-3</v>
      </c>
      <c r="B19" s="20"/>
      <c r="C19" s="10">
        <f t="shared" si="2"/>
        <v>4</v>
      </c>
      <c r="D19" s="19">
        <f t="shared" si="0"/>
        <v>9.5858500000000006</v>
      </c>
      <c r="E19" s="19">
        <f t="shared" si="0"/>
        <v>8.4631299999999996</v>
      </c>
      <c r="F19" s="19">
        <f t="shared" si="0"/>
        <v>8.7304899999999996</v>
      </c>
      <c r="G19" s="19">
        <f t="shared" si="0"/>
        <v>8.5558399999999999</v>
      </c>
      <c r="H19" s="19">
        <f t="shared" si="0"/>
        <v>8.1151999999999997</v>
      </c>
      <c r="I19" s="19">
        <f t="shared" si="0"/>
        <v>7.6130500000000003</v>
      </c>
      <c r="J19" s="19">
        <f t="shared" si="0"/>
        <v>7.4982600000000001</v>
      </c>
      <c r="K19" s="19">
        <f t="shared" si="0"/>
        <v>7.3805800000000001</v>
      </c>
      <c r="L19" s="19">
        <f t="shared" si="0"/>
        <v>7.1625100000000002</v>
      </c>
      <c r="M19" s="19">
        <f t="shared" si="0"/>
        <v>7.01389</v>
      </c>
      <c r="N19" s="19">
        <f t="shared" si="0"/>
        <v>6.7971300000000001</v>
      </c>
    </row>
    <row r="20" spans="1:14" ht="10.5" customHeight="1">
      <c r="A20" s="17">
        <f t="shared" si="1"/>
        <v>3.3999999999999998E-3</v>
      </c>
      <c r="B20" s="20"/>
      <c r="C20" s="10">
        <f t="shared" si="2"/>
        <v>5</v>
      </c>
      <c r="D20" s="19">
        <f t="shared" si="0"/>
        <v>9.5884199999999993</v>
      </c>
      <c r="E20" s="19">
        <f t="shared" si="0"/>
        <v>8.4654000000000007</v>
      </c>
      <c r="F20" s="19">
        <f t="shared" si="0"/>
        <v>8.7328899999999994</v>
      </c>
      <c r="G20" s="19">
        <f t="shared" si="0"/>
        <v>8.5581899999999997</v>
      </c>
      <c r="H20" s="19">
        <f t="shared" si="0"/>
        <v>8.1174300000000006</v>
      </c>
      <c r="I20" s="19">
        <f t="shared" si="0"/>
        <v>7.6151400000000002</v>
      </c>
      <c r="J20" s="19">
        <f t="shared" si="0"/>
        <v>7.5003200000000003</v>
      </c>
      <c r="K20" s="19">
        <f t="shared" si="0"/>
        <v>7.3826099999999997</v>
      </c>
      <c r="L20" s="19">
        <f t="shared" si="0"/>
        <v>7.1644800000000002</v>
      </c>
      <c r="M20" s="19">
        <f t="shared" si="0"/>
        <v>7.0158199999999997</v>
      </c>
      <c r="N20" s="19">
        <f t="shared" si="0"/>
        <v>6.7990000000000004</v>
      </c>
    </row>
    <row r="21" spans="1:14" s="25" customFormat="1" ht="10.5" customHeight="1">
      <c r="A21" s="23">
        <f t="shared" si="1"/>
        <v>3.3999999999999998E-3</v>
      </c>
      <c r="B21" s="24"/>
      <c r="C21" s="21">
        <f t="shared" si="2"/>
        <v>6</v>
      </c>
      <c r="D21" s="22">
        <f t="shared" si="0"/>
        <v>9.5909999999999993</v>
      </c>
      <c r="E21" s="22">
        <f t="shared" si="0"/>
        <v>8.46767</v>
      </c>
      <c r="F21" s="22">
        <f t="shared" si="0"/>
        <v>8.7353000000000005</v>
      </c>
      <c r="G21" s="22">
        <f t="shared" si="0"/>
        <v>8.5605499999999992</v>
      </c>
      <c r="H21" s="22">
        <f t="shared" si="0"/>
        <v>8.1196599999999997</v>
      </c>
      <c r="I21" s="22">
        <f t="shared" si="0"/>
        <v>7.6172399999999998</v>
      </c>
      <c r="J21" s="22">
        <f t="shared" si="0"/>
        <v>7.5023799999999996</v>
      </c>
      <c r="K21" s="22">
        <f t="shared" si="0"/>
        <v>7.3846400000000001</v>
      </c>
      <c r="L21" s="22">
        <f t="shared" si="0"/>
        <v>7.1664500000000002</v>
      </c>
      <c r="M21" s="22">
        <f t="shared" si="0"/>
        <v>7.0177500000000004</v>
      </c>
      <c r="N21" s="22">
        <f t="shared" si="0"/>
        <v>6.8008699999999997</v>
      </c>
    </row>
    <row r="22" spans="1:14" ht="10.5" customHeight="1">
      <c r="A22" s="17">
        <f t="shared" si="1"/>
        <v>3.3999999999999998E-3</v>
      </c>
      <c r="B22" s="20"/>
      <c r="C22" s="10">
        <f t="shared" si="2"/>
        <v>7</v>
      </c>
      <c r="D22" s="19">
        <f t="shared" si="0"/>
        <v>9.5935699999999997</v>
      </c>
      <c r="E22" s="19">
        <f t="shared" si="0"/>
        <v>8.4699399999999994</v>
      </c>
      <c r="F22" s="19">
        <f t="shared" si="0"/>
        <v>8.7377000000000002</v>
      </c>
      <c r="G22" s="19">
        <f t="shared" si="0"/>
        <v>8.5629000000000008</v>
      </c>
      <c r="H22" s="19">
        <f t="shared" si="0"/>
        <v>8.1219000000000001</v>
      </c>
      <c r="I22" s="19">
        <f t="shared" si="0"/>
        <v>7.6193299999999997</v>
      </c>
      <c r="J22" s="19">
        <f t="shared" si="0"/>
        <v>7.5044399999999998</v>
      </c>
      <c r="K22" s="19">
        <f t="shared" si="0"/>
        <v>7.3866699999999996</v>
      </c>
      <c r="L22" s="19">
        <f t="shared" si="0"/>
        <v>7.1684200000000002</v>
      </c>
      <c r="M22" s="19">
        <f t="shared" si="0"/>
        <v>7.0196800000000001</v>
      </c>
      <c r="N22" s="19">
        <f t="shared" si="0"/>
        <v>6.80274</v>
      </c>
    </row>
    <row r="23" spans="1:14" ht="10.5" customHeight="1">
      <c r="A23" s="17">
        <f t="shared" si="1"/>
        <v>3.3999999999999998E-3</v>
      </c>
      <c r="B23" s="20"/>
      <c r="C23" s="10">
        <f t="shared" si="2"/>
        <v>8</v>
      </c>
      <c r="D23" s="19">
        <f t="shared" si="0"/>
        <v>9.5961499999999997</v>
      </c>
      <c r="E23" s="19">
        <f t="shared" si="0"/>
        <v>8.4722200000000001</v>
      </c>
      <c r="F23" s="19">
        <f t="shared" si="0"/>
        <v>8.7401</v>
      </c>
      <c r="G23" s="19">
        <f t="shared" si="0"/>
        <v>8.5652600000000003</v>
      </c>
      <c r="H23" s="19">
        <f t="shared" si="0"/>
        <v>8.1241299999999992</v>
      </c>
      <c r="I23" s="19">
        <f t="shared" si="0"/>
        <v>7.6214300000000001</v>
      </c>
      <c r="J23" s="19">
        <f t="shared" si="0"/>
        <v>7.5065099999999996</v>
      </c>
      <c r="K23" s="19">
        <f t="shared" si="0"/>
        <v>7.3887</v>
      </c>
      <c r="L23" s="19">
        <f t="shared" si="0"/>
        <v>7.1703900000000003</v>
      </c>
      <c r="M23" s="19">
        <f t="shared" si="0"/>
        <v>7.0216099999999999</v>
      </c>
      <c r="N23" s="19">
        <f t="shared" si="0"/>
        <v>6.8046100000000003</v>
      </c>
    </row>
    <row r="24" spans="1:14" s="25" customFormat="1" ht="10.5" customHeight="1">
      <c r="A24" s="17">
        <f t="shared" si="1"/>
        <v>3.3999999999999998E-3</v>
      </c>
      <c r="B24" s="20"/>
      <c r="C24" s="21">
        <f t="shared" si="2"/>
        <v>9</v>
      </c>
      <c r="D24" s="22">
        <f t="shared" si="0"/>
        <v>9.5987299999999998</v>
      </c>
      <c r="E24" s="22">
        <f t="shared" si="0"/>
        <v>8.4744899999999994</v>
      </c>
      <c r="F24" s="22">
        <f t="shared" si="0"/>
        <v>8.7425099999999993</v>
      </c>
      <c r="G24" s="22">
        <f t="shared" si="0"/>
        <v>8.5676100000000002</v>
      </c>
      <c r="H24" s="22">
        <f t="shared" si="0"/>
        <v>8.1263699999999996</v>
      </c>
      <c r="I24" s="22">
        <f t="shared" si="0"/>
        <v>7.6235200000000001</v>
      </c>
      <c r="J24" s="22">
        <f t="shared" si="0"/>
        <v>7.5085699999999997</v>
      </c>
      <c r="K24" s="22">
        <f t="shared" si="0"/>
        <v>7.3907400000000001</v>
      </c>
      <c r="L24" s="22">
        <f t="shared" si="0"/>
        <v>7.1723699999999999</v>
      </c>
      <c r="M24" s="22">
        <f t="shared" si="0"/>
        <v>7.0235399999999997</v>
      </c>
      <c r="N24" s="22">
        <f t="shared" si="0"/>
        <v>6.8064900000000002</v>
      </c>
    </row>
    <row r="25" spans="1:14" s="25" customFormat="1" ht="10.5" customHeight="1">
      <c r="A25" s="17">
        <f t="shared" si="1"/>
        <v>3.3999999999999998E-3</v>
      </c>
      <c r="B25" s="20"/>
      <c r="C25" s="26">
        <f t="shared" si="2"/>
        <v>10</v>
      </c>
      <c r="D25" s="19">
        <f t="shared" si="0"/>
        <v>9.6013000000000002</v>
      </c>
      <c r="E25" s="19">
        <f t="shared" si="0"/>
        <v>8.4767700000000001</v>
      </c>
      <c r="F25" s="19">
        <f t="shared" si="0"/>
        <v>8.7449100000000008</v>
      </c>
      <c r="G25" s="19">
        <f t="shared" si="0"/>
        <v>8.5699699999999996</v>
      </c>
      <c r="H25" s="19">
        <f t="shared" si="0"/>
        <v>8.1286000000000005</v>
      </c>
      <c r="I25" s="19">
        <f t="shared" si="0"/>
        <v>7.6256199999999996</v>
      </c>
      <c r="J25" s="19">
        <f t="shared" si="0"/>
        <v>7.5106400000000004</v>
      </c>
      <c r="K25" s="19">
        <f t="shared" si="0"/>
        <v>7.3927699999999996</v>
      </c>
      <c r="L25" s="19">
        <f t="shared" si="0"/>
        <v>7.1743399999999999</v>
      </c>
      <c r="M25" s="19">
        <f t="shared" si="0"/>
        <v>7.0254700000000003</v>
      </c>
      <c r="N25" s="19">
        <f t="shared" si="0"/>
        <v>6.8083600000000004</v>
      </c>
    </row>
    <row r="26" spans="1:14" s="28" customFormat="1" ht="10.5" customHeight="1">
      <c r="A26" s="17">
        <f t="shared" si="1"/>
        <v>3.3999999999999998E-3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9.6038800000000002</v>
      </c>
      <c r="E26" s="19">
        <f t="shared" si="3"/>
        <v>8.4790399999999995</v>
      </c>
      <c r="F26" s="19">
        <f t="shared" si="3"/>
        <v>8.7473200000000002</v>
      </c>
      <c r="G26" s="19">
        <f t="shared" si="3"/>
        <v>8.5723299999999991</v>
      </c>
      <c r="H26" s="19">
        <f t="shared" si="3"/>
        <v>8.1308399999999992</v>
      </c>
      <c r="I26" s="19">
        <f t="shared" si="3"/>
        <v>7.6277200000000001</v>
      </c>
      <c r="J26" s="19">
        <f t="shared" si="3"/>
        <v>7.5126999999999997</v>
      </c>
      <c r="K26" s="19">
        <f t="shared" si="3"/>
        <v>7.3948</v>
      </c>
      <c r="L26" s="19">
        <f t="shared" si="3"/>
        <v>7.17631</v>
      </c>
      <c r="M26" s="19">
        <f t="shared" si="3"/>
        <v>7.0274099999999997</v>
      </c>
      <c r="N26" s="19">
        <f t="shared" si="3"/>
        <v>6.8102299999999998</v>
      </c>
    </row>
    <row r="27" spans="1:14" s="28" customFormat="1" ht="10.5" customHeight="1">
      <c r="A27" s="29">
        <f t="shared" si="1"/>
        <v>3.3999999999999998E-3</v>
      </c>
      <c r="B27" s="27"/>
      <c r="C27" s="21">
        <f t="shared" si="2"/>
        <v>12</v>
      </c>
      <c r="D27" s="22">
        <f t="shared" si="3"/>
        <v>9.6064600000000002</v>
      </c>
      <c r="E27" s="22">
        <f t="shared" si="3"/>
        <v>8.4813200000000002</v>
      </c>
      <c r="F27" s="22">
        <f t="shared" si="3"/>
        <v>8.7497199999999999</v>
      </c>
      <c r="G27" s="22">
        <f t="shared" si="3"/>
        <v>8.5746800000000007</v>
      </c>
      <c r="H27" s="22">
        <f t="shared" si="3"/>
        <v>8.13307</v>
      </c>
      <c r="I27" s="22">
        <f t="shared" si="3"/>
        <v>7.6298199999999996</v>
      </c>
      <c r="J27" s="22">
        <f t="shared" si="3"/>
        <v>7.5147700000000004</v>
      </c>
      <c r="K27" s="22">
        <f t="shared" si="3"/>
        <v>7.3968400000000001</v>
      </c>
      <c r="L27" s="22">
        <f t="shared" si="3"/>
        <v>7.1782899999999996</v>
      </c>
      <c r="M27" s="22">
        <f t="shared" si="3"/>
        <v>7.0293400000000004</v>
      </c>
      <c r="N27" s="22">
        <f t="shared" si="3"/>
        <v>6.8121</v>
      </c>
    </row>
    <row r="28" spans="1:14" s="28" customFormat="1" ht="10.5" customHeight="1">
      <c r="A28" s="29">
        <f t="shared" si="1"/>
        <v>3.3999999999999998E-3</v>
      </c>
      <c r="B28" s="27"/>
      <c r="C28" s="26">
        <f t="shared" si="2"/>
        <v>13</v>
      </c>
      <c r="D28" s="19">
        <f t="shared" si="3"/>
        <v>9.6090400000000002</v>
      </c>
      <c r="E28" s="19">
        <f t="shared" si="3"/>
        <v>8.4835999999999991</v>
      </c>
      <c r="F28" s="19">
        <f t="shared" si="3"/>
        <v>8.7521299999999993</v>
      </c>
      <c r="G28" s="19">
        <f t="shared" si="3"/>
        <v>8.5770400000000002</v>
      </c>
      <c r="H28" s="19">
        <f t="shared" si="3"/>
        <v>8.1353100000000005</v>
      </c>
      <c r="I28" s="19">
        <f t="shared" si="3"/>
        <v>7.6319100000000004</v>
      </c>
      <c r="J28" s="19">
        <f t="shared" si="3"/>
        <v>7.5168400000000002</v>
      </c>
      <c r="K28" s="19">
        <f t="shared" si="3"/>
        <v>7.3988699999999996</v>
      </c>
      <c r="L28" s="19">
        <f t="shared" si="3"/>
        <v>7.1802599999999996</v>
      </c>
      <c r="M28" s="19">
        <f t="shared" si="3"/>
        <v>7.0312700000000001</v>
      </c>
      <c r="N28" s="19">
        <f t="shared" si="3"/>
        <v>6.8139799999999999</v>
      </c>
    </row>
    <row r="29" spans="1:14" s="28" customFormat="1" ht="10.5" customHeight="1">
      <c r="A29" s="30">
        <f t="shared" si="1"/>
        <v>3.3999999999999998E-3</v>
      </c>
      <c r="B29" s="27"/>
      <c r="C29" s="26">
        <f t="shared" si="2"/>
        <v>14</v>
      </c>
      <c r="D29" s="19">
        <f t="shared" si="3"/>
        <v>9.6116200000000003</v>
      </c>
      <c r="E29" s="19">
        <f t="shared" si="3"/>
        <v>8.4858799999999999</v>
      </c>
      <c r="F29" s="19">
        <f t="shared" si="3"/>
        <v>8.7545300000000008</v>
      </c>
      <c r="G29" s="19">
        <f t="shared" si="3"/>
        <v>8.5793999999999997</v>
      </c>
      <c r="H29" s="19">
        <f t="shared" si="3"/>
        <v>8.1375499999999992</v>
      </c>
      <c r="I29" s="19">
        <f t="shared" si="3"/>
        <v>7.63401</v>
      </c>
      <c r="J29" s="19">
        <f t="shared" si="3"/>
        <v>7.5189000000000004</v>
      </c>
      <c r="K29" s="19">
        <f t="shared" si="3"/>
        <v>7.4009099999999997</v>
      </c>
      <c r="L29" s="19">
        <f t="shared" si="3"/>
        <v>7.1822299999999997</v>
      </c>
      <c r="M29" s="19">
        <f t="shared" si="3"/>
        <v>7.0332100000000004</v>
      </c>
      <c r="N29" s="19">
        <f t="shared" si="3"/>
        <v>6.8158500000000002</v>
      </c>
    </row>
    <row r="30" spans="1:14" s="28" customFormat="1" ht="10.5" customHeight="1">
      <c r="A30" s="30">
        <f t="shared" si="1"/>
        <v>3.3999999999999998E-3</v>
      </c>
      <c r="B30" s="27"/>
      <c r="C30" s="21">
        <f t="shared" si="2"/>
        <v>15</v>
      </c>
      <c r="D30" s="22">
        <f t="shared" si="3"/>
        <v>9.6142000000000003</v>
      </c>
      <c r="E30" s="22">
        <f t="shared" si="3"/>
        <v>8.4881499999999992</v>
      </c>
      <c r="F30" s="22">
        <f t="shared" si="3"/>
        <v>8.7569400000000002</v>
      </c>
      <c r="G30" s="22">
        <f t="shared" si="3"/>
        <v>8.5817599999999992</v>
      </c>
      <c r="H30" s="22">
        <f t="shared" si="3"/>
        <v>8.1397899999999996</v>
      </c>
      <c r="I30" s="22">
        <f t="shared" si="3"/>
        <v>7.6361100000000004</v>
      </c>
      <c r="J30" s="22">
        <f t="shared" si="3"/>
        <v>7.5209700000000002</v>
      </c>
      <c r="K30" s="22">
        <f t="shared" si="3"/>
        <v>7.4029400000000001</v>
      </c>
      <c r="L30" s="22">
        <f t="shared" si="3"/>
        <v>7.1842100000000002</v>
      </c>
      <c r="M30" s="22">
        <f t="shared" si="3"/>
        <v>7.0351400000000002</v>
      </c>
      <c r="N30" s="22">
        <f t="shared" si="3"/>
        <v>6.8177300000000001</v>
      </c>
    </row>
    <row r="31" spans="1:14" s="28" customFormat="1" ht="10.5" customHeight="1">
      <c r="A31" s="30">
        <f t="shared" si="1"/>
        <v>3.3999999999999998E-3</v>
      </c>
      <c r="C31" s="26">
        <f t="shared" si="2"/>
        <v>16</v>
      </c>
      <c r="D31" s="19">
        <f t="shared" si="3"/>
        <v>9.6167800000000003</v>
      </c>
      <c r="E31" s="19">
        <f t="shared" si="3"/>
        <v>8.4904299999999999</v>
      </c>
      <c r="F31" s="19">
        <f t="shared" si="3"/>
        <v>8.7593499999999995</v>
      </c>
      <c r="G31" s="19">
        <f t="shared" si="3"/>
        <v>8.5841200000000004</v>
      </c>
      <c r="H31" s="19">
        <f t="shared" si="3"/>
        <v>8.1420200000000005</v>
      </c>
      <c r="I31" s="19">
        <f t="shared" si="3"/>
        <v>7.6382099999999999</v>
      </c>
      <c r="J31" s="19">
        <f t="shared" si="3"/>
        <v>7.5230399999999999</v>
      </c>
      <c r="K31" s="19">
        <f t="shared" si="3"/>
        <v>7.4049800000000001</v>
      </c>
      <c r="L31" s="19">
        <f t="shared" si="3"/>
        <v>7.1861899999999999</v>
      </c>
      <c r="M31" s="19">
        <f t="shared" si="3"/>
        <v>7.0370799999999996</v>
      </c>
      <c r="N31" s="19">
        <f t="shared" si="3"/>
        <v>6.8196000000000003</v>
      </c>
    </row>
    <row r="32" spans="1:14" s="28" customFormat="1" ht="10.5" customHeight="1">
      <c r="A32" s="30">
        <f t="shared" si="1"/>
        <v>3.3999999999999998E-3</v>
      </c>
      <c r="C32" s="26">
        <f t="shared" si="2"/>
        <v>17</v>
      </c>
      <c r="D32" s="19">
        <f t="shared" si="3"/>
        <v>9.6193600000000004</v>
      </c>
      <c r="E32" s="19">
        <f t="shared" si="3"/>
        <v>8.4927100000000006</v>
      </c>
      <c r="F32" s="19">
        <f t="shared" si="3"/>
        <v>8.7617600000000007</v>
      </c>
      <c r="G32" s="19">
        <f t="shared" si="3"/>
        <v>8.5864799999999999</v>
      </c>
      <c r="H32" s="19">
        <f t="shared" si="3"/>
        <v>8.1442599999999992</v>
      </c>
      <c r="I32" s="19">
        <f t="shared" si="3"/>
        <v>7.6403100000000004</v>
      </c>
      <c r="J32" s="19">
        <f t="shared" si="3"/>
        <v>7.5251099999999997</v>
      </c>
      <c r="K32" s="19">
        <f t="shared" si="3"/>
        <v>7.4070099999999996</v>
      </c>
      <c r="L32" s="19">
        <f t="shared" si="3"/>
        <v>7.1881599999999999</v>
      </c>
      <c r="M32" s="19">
        <f t="shared" si="3"/>
        <v>7.0390100000000002</v>
      </c>
      <c r="N32" s="19">
        <f t="shared" si="3"/>
        <v>6.8214800000000002</v>
      </c>
    </row>
    <row r="33" spans="1:19" s="28" customFormat="1" ht="10.5" customHeight="1">
      <c r="A33" s="30">
        <f t="shared" si="1"/>
        <v>3.3999999999999998E-3</v>
      </c>
      <c r="C33" s="21">
        <f t="shared" si="2"/>
        <v>18</v>
      </c>
      <c r="D33" s="22">
        <f t="shared" si="3"/>
        <v>9.6219400000000004</v>
      </c>
      <c r="E33" s="22">
        <f t="shared" si="3"/>
        <v>8.4949899999999996</v>
      </c>
      <c r="F33" s="22">
        <f t="shared" si="3"/>
        <v>8.76417</v>
      </c>
      <c r="G33" s="22">
        <f t="shared" si="3"/>
        <v>8.5888399999999994</v>
      </c>
      <c r="H33" s="22">
        <f t="shared" si="3"/>
        <v>8.1464999999999996</v>
      </c>
      <c r="I33" s="22">
        <f t="shared" si="3"/>
        <v>7.6424200000000004</v>
      </c>
      <c r="J33" s="22">
        <f t="shared" si="3"/>
        <v>7.5271800000000004</v>
      </c>
      <c r="K33" s="22">
        <f t="shared" si="3"/>
        <v>7.4090499999999997</v>
      </c>
      <c r="L33" s="22">
        <f t="shared" si="3"/>
        <v>7.1901400000000004</v>
      </c>
      <c r="M33" s="22">
        <f t="shared" si="3"/>
        <v>7.0409499999999996</v>
      </c>
      <c r="N33" s="22">
        <f t="shared" si="3"/>
        <v>6.8233499999999996</v>
      </c>
    </row>
    <row r="34" spans="1:19" s="28" customFormat="1" ht="10.5" customHeight="1">
      <c r="A34" s="30">
        <f t="shared" si="1"/>
        <v>3.3999999999999998E-3</v>
      </c>
      <c r="C34" s="26">
        <f t="shared" si="2"/>
        <v>19</v>
      </c>
      <c r="D34" s="19">
        <f t="shared" si="3"/>
        <v>9.62453</v>
      </c>
      <c r="E34" s="19">
        <f t="shared" si="3"/>
        <v>8.4972700000000003</v>
      </c>
      <c r="F34" s="19">
        <f t="shared" si="3"/>
        <v>8.7665799999999994</v>
      </c>
      <c r="G34" s="19">
        <f t="shared" si="3"/>
        <v>8.5912100000000002</v>
      </c>
      <c r="H34" s="19">
        <f t="shared" si="3"/>
        <v>8.1487400000000001</v>
      </c>
      <c r="I34" s="19">
        <f t="shared" si="3"/>
        <v>7.64452</v>
      </c>
      <c r="J34" s="19">
        <f t="shared" si="3"/>
        <v>7.5292500000000002</v>
      </c>
      <c r="K34" s="19">
        <f t="shared" si="3"/>
        <v>7.4110899999999997</v>
      </c>
      <c r="L34" s="19">
        <f t="shared" si="3"/>
        <v>7.1921200000000001</v>
      </c>
      <c r="M34" s="19">
        <f t="shared" si="3"/>
        <v>7.0428800000000003</v>
      </c>
      <c r="N34" s="19">
        <f t="shared" si="3"/>
        <v>6.8252300000000004</v>
      </c>
    </row>
    <row r="35" spans="1:19" s="28" customFormat="1" ht="10.5" customHeight="1">
      <c r="A35" s="30">
        <f t="shared" si="1"/>
        <v>3.3999999999999998E-3</v>
      </c>
      <c r="C35" s="26">
        <f t="shared" si="2"/>
        <v>20</v>
      </c>
      <c r="D35" s="19">
        <f t="shared" si="3"/>
        <v>9.6271100000000001</v>
      </c>
      <c r="E35" s="19">
        <f t="shared" si="3"/>
        <v>8.4995499999999993</v>
      </c>
      <c r="F35" s="19">
        <f t="shared" si="3"/>
        <v>8.7689900000000005</v>
      </c>
      <c r="G35" s="19">
        <f t="shared" si="3"/>
        <v>8.5935699999999997</v>
      </c>
      <c r="H35" s="19">
        <f t="shared" si="3"/>
        <v>8.1509900000000002</v>
      </c>
      <c r="I35" s="19">
        <f t="shared" si="3"/>
        <v>7.6466200000000004</v>
      </c>
      <c r="J35" s="19">
        <f t="shared" si="3"/>
        <v>7.53132</v>
      </c>
      <c r="K35" s="19">
        <f t="shared" si="3"/>
        <v>7.4131299999999998</v>
      </c>
      <c r="L35" s="19">
        <f t="shared" si="3"/>
        <v>7.1940900000000001</v>
      </c>
      <c r="M35" s="19">
        <f t="shared" si="3"/>
        <v>7.0448199999999996</v>
      </c>
      <c r="N35" s="19">
        <f t="shared" si="3"/>
        <v>6.8271100000000002</v>
      </c>
    </row>
    <row r="36" spans="1:19" s="28" customFormat="1" ht="10.5" customHeight="1">
      <c r="A36" s="30">
        <f t="shared" si="1"/>
        <v>3.3999999999999998E-3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9.6296999999999997</v>
      </c>
      <c r="E36" s="22">
        <f t="shared" si="4"/>
        <v>8.5018399999999996</v>
      </c>
      <c r="F36" s="22">
        <f t="shared" si="4"/>
        <v>8.7713999999999999</v>
      </c>
      <c r="G36" s="22">
        <f t="shared" si="4"/>
        <v>8.5959299999999992</v>
      </c>
      <c r="H36" s="22">
        <f t="shared" si="4"/>
        <v>8.1532300000000006</v>
      </c>
      <c r="I36" s="22">
        <f t="shared" si="4"/>
        <v>7.64872</v>
      </c>
      <c r="J36" s="22">
        <f t="shared" si="4"/>
        <v>7.5333899999999998</v>
      </c>
      <c r="K36" s="22">
        <f t="shared" si="4"/>
        <v>7.4151699999999998</v>
      </c>
      <c r="L36" s="22">
        <f t="shared" si="4"/>
        <v>7.1960699999999997</v>
      </c>
      <c r="M36" s="22">
        <f t="shared" si="4"/>
        <v>7.0467599999999999</v>
      </c>
      <c r="N36" s="22">
        <f t="shared" si="4"/>
        <v>6.8289799999999996</v>
      </c>
    </row>
    <row r="37" spans="1:19" s="28" customFormat="1" ht="10.5" customHeight="1">
      <c r="A37" s="30">
        <f t="shared" si="1"/>
        <v>3.3999999999999998E-3</v>
      </c>
      <c r="C37" s="26">
        <f t="shared" si="2"/>
        <v>22</v>
      </c>
      <c r="D37" s="19">
        <f t="shared" si="4"/>
        <v>9.6322799999999997</v>
      </c>
      <c r="E37" s="19">
        <f t="shared" si="4"/>
        <v>8.5041200000000003</v>
      </c>
      <c r="F37" s="19">
        <f t="shared" si="4"/>
        <v>8.7738200000000006</v>
      </c>
      <c r="G37" s="19">
        <f t="shared" si="4"/>
        <v>8.5983000000000001</v>
      </c>
      <c r="H37" s="19">
        <f t="shared" si="4"/>
        <v>8.1554699999999993</v>
      </c>
      <c r="I37" s="19">
        <f t="shared" si="4"/>
        <v>7.65083</v>
      </c>
      <c r="J37" s="19">
        <f t="shared" si="4"/>
        <v>7.5354599999999996</v>
      </c>
      <c r="K37" s="19">
        <f t="shared" si="4"/>
        <v>7.4172099999999999</v>
      </c>
      <c r="L37" s="19">
        <f t="shared" si="4"/>
        <v>7.1980500000000003</v>
      </c>
      <c r="M37" s="19">
        <f t="shared" si="4"/>
        <v>7.0487000000000002</v>
      </c>
      <c r="N37" s="19">
        <f t="shared" si="4"/>
        <v>6.8308600000000004</v>
      </c>
      <c r="P37" s="19"/>
      <c r="Q37" s="19"/>
    </row>
    <row r="38" spans="1:19" s="28" customFormat="1" ht="10.5" customHeight="1">
      <c r="A38" s="30">
        <f t="shared" si="1"/>
        <v>3.3999999999999998E-3</v>
      </c>
      <c r="C38" s="26">
        <f t="shared" si="2"/>
        <v>23</v>
      </c>
      <c r="D38" s="19">
        <f t="shared" si="4"/>
        <v>9.6348699999999994</v>
      </c>
      <c r="E38" s="19">
        <f t="shared" si="4"/>
        <v>8.5063999999999993</v>
      </c>
      <c r="F38" s="19">
        <f t="shared" si="4"/>
        <v>8.77623</v>
      </c>
      <c r="G38" s="19">
        <f t="shared" si="4"/>
        <v>8.6006599999999995</v>
      </c>
      <c r="H38" s="19">
        <f t="shared" si="4"/>
        <v>8.1577099999999998</v>
      </c>
      <c r="I38" s="19">
        <f t="shared" si="4"/>
        <v>7.6529299999999996</v>
      </c>
      <c r="J38" s="19">
        <f t="shared" si="4"/>
        <v>7.5375399999999999</v>
      </c>
      <c r="K38" s="19">
        <f t="shared" si="4"/>
        <v>7.4192499999999999</v>
      </c>
      <c r="L38" s="19">
        <f t="shared" si="4"/>
        <v>7.2000299999999999</v>
      </c>
      <c r="M38" s="19">
        <f t="shared" si="4"/>
        <v>7.0506399999999996</v>
      </c>
      <c r="N38" s="19">
        <f t="shared" si="4"/>
        <v>6.8327400000000003</v>
      </c>
    </row>
    <row r="39" spans="1:19" s="28" customFormat="1" ht="10.5" customHeight="1">
      <c r="A39" s="30">
        <f t="shared" si="1"/>
        <v>3.3999999999999998E-3</v>
      </c>
      <c r="C39" s="21">
        <f t="shared" si="2"/>
        <v>24</v>
      </c>
      <c r="D39" s="22">
        <f t="shared" si="4"/>
        <v>9.6374499999999994</v>
      </c>
      <c r="E39" s="22">
        <f t="shared" si="4"/>
        <v>8.5086899999999996</v>
      </c>
      <c r="F39" s="22">
        <f t="shared" si="4"/>
        <v>8.7786399999999993</v>
      </c>
      <c r="G39" s="22">
        <f t="shared" si="4"/>
        <v>8.6030300000000004</v>
      </c>
      <c r="H39" s="22">
        <f t="shared" si="4"/>
        <v>8.1599599999999999</v>
      </c>
      <c r="I39" s="22">
        <f t="shared" si="4"/>
        <v>7.6550399999999996</v>
      </c>
      <c r="J39" s="22">
        <f t="shared" si="4"/>
        <v>7.5396099999999997</v>
      </c>
      <c r="K39" s="22">
        <f t="shared" si="4"/>
        <v>7.4212899999999999</v>
      </c>
      <c r="L39" s="22">
        <f t="shared" si="4"/>
        <v>7.2020099999999996</v>
      </c>
      <c r="M39" s="22">
        <f t="shared" si="4"/>
        <v>7.0525700000000002</v>
      </c>
      <c r="N39" s="22">
        <f t="shared" si="4"/>
        <v>6.8346200000000001</v>
      </c>
    </row>
    <row r="40" spans="1:19" s="28" customFormat="1" ht="10.5" customHeight="1">
      <c r="A40" s="30">
        <f t="shared" si="1"/>
        <v>3.3999999999999998E-3</v>
      </c>
      <c r="C40" s="26">
        <f t="shared" si="2"/>
        <v>25</v>
      </c>
      <c r="D40" s="19">
        <f t="shared" si="4"/>
        <v>9.6400400000000008</v>
      </c>
      <c r="E40" s="19">
        <f t="shared" si="4"/>
        <v>8.5109700000000004</v>
      </c>
      <c r="F40" s="19">
        <f t="shared" si="4"/>
        <v>8.7810600000000001</v>
      </c>
      <c r="G40" s="19">
        <f t="shared" si="4"/>
        <v>8.6053899999999999</v>
      </c>
      <c r="H40" s="19">
        <f t="shared" si="4"/>
        <v>8.1622000000000003</v>
      </c>
      <c r="I40" s="19">
        <f t="shared" si="4"/>
        <v>7.6571400000000001</v>
      </c>
      <c r="J40" s="19">
        <f t="shared" si="4"/>
        <v>7.5416800000000004</v>
      </c>
      <c r="K40" s="19">
        <f t="shared" si="4"/>
        <v>7.42333</v>
      </c>
      <c r="L40" s="19">
        <f t="shared" si="4"/>
        <v>7.2039900000000001</v>
      </c>
      <c r="M40" s="19">
        <f t="shared" si="4"/>
        <v>7.0545099999999996</v>
      </c>
      <c r="N40" s="19">
        <f t="shared" si="4"/>
        <v>6.8365</v>
      </c>
    </row>
    <row r="41" spans="1:19" s="28" customFormat="1" ht="10.5" customHeight="1">
      <c r="A41" s="30">
        <f t="shared" si="1"/>
        <v>3.3999999999999998E-3</v>
      </c>
      <c r="C41" s="26">
        <f t="shared" si="2"/>
        <v>26</v>
      </c>
      <c r="D41" s="19">
        <f t="shared" si="4"/>
        <v>9.6426300000000005</v>
      </c>
      <c r="E41" s="19">
        <f t="shared" si="4"/>
        <v>8.5132600000000007</v>
      </c>
      <c r="F41" s="19">
        <f t="shared" si="4"/>
        <v>8.7834699999999994</v>
      </c>
      <c r="G41" s="19">
        <f t="shared" si="4"/>
        <v>8.6077600000000007</v>
      </c>
      <c r="H41" s="19">
        <f t="shared" si="4"/>
        <v>8.1644500000000004</v>
      </c>
      <c r="I41" s="19">
        <f t="shared" si="4"/>
        <v>7.6592500000000001</v>
      </c>
      <c r="J41" s="19">
        <f t="shared" si="4"/>
        <v>7.5437599999999998</v>
      </c>
      <c r="K41" s="19">
        <f t="shared" si="4"/>
        <v>7.42537</v>
      </c>
      <c r="L41" s="19">
        <f t="shared" si="4"/>
        <v>7.2059699999999998</v>
      </c>
      <c r="M41" s="19">
        <f t="shared" si="4"/>
        <v>7.0564499999999999</v>
      </c>
      <c r="N41" s="19">
        <f t="shared" si="4"/>
        <v>6.8383799999999999</v>
      </c>
    </row>
    <row r="42" spans="1:19" s="28" customFormat="1" ht="10.5" customHeight="1">
      <c r="A42" s="30">
        <f t="shared" si="1"/>
        <v>3.3999999999999998E-3</v>
      </c>
      <c r="C42" s="21">
        <f t="shared" si="2"/>
        <v>27</v>
      </c>
      <c r="D42" s="22">
        <f t="shared" si="4"/>
        <v>9.6452200000000001</v>
      </c>
      <c r="E42" s="22">
        <f t="shared" si="4"/>
        <v>8.5155399999999997</v>
      </c>
      <c r="F42" s="22">
        <f t="shared" si="4"/>
        <v>8.7858900000000002</v>
      </c>
      <c r="G42" s="22">
        <f t="shared" si="4"/>
        <v>8.6101299999999998</v>
      </c>
      <c r="H42" s="22">
        <f t="shared" si="4"/>
        <v>8.1666899999999991</v>
      </c>
      <c r="I42" s="22">
        <f t="shared" si="4"/>
        <v>7.6613499999999997</v>
      </c>
      <c r="J42" s="22">
        <f t="shared" si="4"/>
        <v>7.5458299999999996</v>
      </c>
      <c r="K42" s="22">
        <f t="shared" si="4"/>
        <v>7.4274100000000001</v>
      </c>
      <c r="L42" s="22">
        <f t="shared" si="4"/>
        <v>7.2079599999999999</v>
      </c>
      <c r="M42" s="22">
        <f t="shared" si="4"/>
        <v>7.0583999999999998</v>
      </c>
      <c r="N42" s="22">
        <f t="shared" si="4"/>
        <v>6.8402599999999998</v>
      </c>
    </row>
    <row r="43" spans="1:19" s="28" customFormat="1" ht="10.5" customHeight="1">
      <c r="A43" s="30">
        <f t="shared" si="1"/>
        <v>3.3999999999999998E-3</v>
      </c>
      <c r="C43" s="26">
        <f t="shared" si="2"/>
        <v>28</v>
      </c>
      <c r="D43" s="19">
        <f t="shared" si="4"/>
        <v>9.6478099999999998</v>
      </c>
      <c r="E43" s="19">
        <f t="shared" si="4"/>
        <v>8.51783</v>
      </c>
      <c r="F43" s="19">
        <f t="shared" si="4"/>
        <v>8.7882999999999996</v>
      </c>
      <c r="G43" s="19">
        <f t="shared" si="4"/>
        <v>8.6125000000000007</v>
      </c>
      <c r="H43" s="19">
        <f t="shared" si="4"/>
        <v>8.1689399999999992</v>
      </c>
      <c r="I43" s="19">
        <f t="shared" si="4"/>
        <v>7.6634599999999997</v>
      </c>
      <c r="J43" s="19">
        <f t="shared" si="4"/>
        <v>7.5479099999999999</v>
      </c>
      <c r="K43" s="19">
        <f t="shared" si="4"/>
        <v>7.4294500000000001</v>
      </c>
      <c r="L43" s="19">
        <f t="shared" si="4"/>
        <v>7.2099399999999996</v>
      </c>
      <c r="M43" s="19">
        <f t="shared" si="4"/>
        <v>7.0603400000000001</v>
      </c>
      <c r="N43" s="19">
        <f t="shared" si="4"/>
        <v>6.8421399999999997</v>
      </c>
    </row>
    <row r="44" spans="1:19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>
      <c r="A47" s="31"/>
    </row>
    <row r="48" spans="1:19" ht="11.1" customHeight="1">
      <c r="A48" s="31"/>
      <c r="B48" s="1" t="s">
        <v>15</v>
      </c>
      <c r="C48" s="1">
        <f>[1]Forsendur!C3</f>
        <v>7568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>
      <c r="A49" s="31"/>
      <c r="C49" s="34">
        <f>[1]Forsendur!C4</f>
        <v>383.3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>
      <c r="A52" s="31"/>
      <c r="B52" s="1" t="s">
        <v>20</v>
      </c>
      <c r="C52" s="13">
        <f>[1]Forsendur!C7</f>
        <v>3.3999999999999998E-3</v>
      </c>
    </row>
    <row r="53" spans="1:19" ht="11.1" customHeight="1">
      <c r="A53" s="31"/>
      <c r="B53" s="1" t="str">
        <f>B14</f>
        <v>Hækkun vísitölu</v>
      </c>
      <c r="C53" s="13">
        <f>Verdb_raun</f>
        <v>3.3999999999999998E-3</v>
      </c>
      <c r="H53" s="32"/>
      <c r="K53" s="32"/>
      <c r="M53" s="32"/>
      <c r="N53" s="32"/>
    </row>
    <row r="54" spans="1:19" ht="3.95" customHeight="1">
      <c r="A54" s="31"/>
    </row>
    <row r="55" spans="1:19" ht="10.5" customHeight="1">
      <c r="A55" s="17">
        <f t="shared" ref="A55:A82" si="5">IF(Dags_visit_naest&gt;C55,verdbspa,Verdb_raun)</f>
        <v>3.3999999999999998E-3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6.6024799999999999</v>
      </c>
      <c r="E55" s="19">
        <f t="shared" si="6"/>
        <v>5.4579000000000004</v>
      </c>
      <c r="F55" s="19">
        <f t="shared" si="6"/>
        <v>5.1616299999999997</v>
      </c>
      <c r="G55" s="19">
        <f t="shared" si="6"/>
        <v>5.0763199999999999</v>
      </c>
      <c r="H55" s="19">
        <f t="shared" si="6"/>
        <v>4.9835200000000004</v>
      </c>
      <c r="I55" s="19">
        <f t="shared" si="6"/>
        <v>4.9598699999999996</v>
      </c>
      <c r="J55" s="19">
        <f>ROUND(100000*LVT/J$50*((1+J$51/100)^((DAYS360(J$45,$L$2)+$C55-1)/360)*((1+$A55)^(($C55-15)/30)))/100000,5)</f>
        <v>4.8664300000000003</v>
      </c>
      <c r="K55" s="19">
        <f t="shared" ref="K55:N82" si="7">ROUND(100000*NVT/K$50*((1+K$51/100)^((DAYS360(K$45,$L$2)+$C55-1)/360)*((1+$A55)^(($C55-15)/30)))/100000,5)</f>
        <v>4.7549799999999998</v>
      </c>
      <c r="L55" s="19">
        <f t="shared" si="7"/>
        <v>4.57219</v>
      </c>
      <c r="M55" s="19">
        <f t="shared" si="7"/>
        <v>4.0104100000000003</v>
      </c>
      <c r="N55" s="19">
        <f t="shared" si="7"/>
        <v>3.0901200000000002</v>
      </c>
    </row>
    <row r="56" spans="1:19" ht="10.5" customHeight="1">
      <c r="A56" s="17">
        <f t="shared" si="5"/>
        <v>3.3999999999999998E-3</v>
      </c>
      <c r="B56" s="32"/>
      <c r="C56" s="20">
        <f t="shared" ref="C56:C82" si="8">C55+1</f>
        <v>2</v>
      </c>
      <c r="D56" s="19">
        <f t="shared" si="6"/>
        <v>6.6042899999999998</v>
      </c>
      <c r="E56" s="19">
        <f t="shared" si="6"/>
        <v>5.4592599999999996</v>
      </c>
      <c r="F56" s="19">
        <f t="shared" si="6"/>
        <v>5.1628800000000004</v>
      </c>
      <c r="G56" s="19">
        <f t="shared" si="6"/>
        <v>5.0775499999999996</v>
      </c>
      <c r="H56" s="19">
        <f t="shared" si="6"/>
        <v>4.9847299999999999</v>
      </c>
      <c r="I56" s="19">
        <f t="shared" si="6"/>
        <v>4.9610700000000003</v>
      </c>
      <c r="J56" s="19">
        <f t="shared" si="6"/>
        <v>4.86761</v>
      </c>
      <c r="K56" s="19">
        <f t="shared" si="7"/>
        <v>4.7561299999999997</v>
      </c>
      <c r="L56" s="19">
        <f t="shared" si="7"/>
        <v>4.5732999999999997</v>
      </c>
      <c r="M56" s="19">
        <f t="shared" si="7"/>
        <v>4.0113799999999999</v>
      </c>
      <c r="N56" s="19">
        <f t="shared" si="7"/>
        <v>3.0908699999999998</v>
      </c>
    </row>
    <row r="57" spans="1:19" ht="10.5" customHeight="1">
      <c r="A57" s="17">
        <f t="shared" si="5"/>
        <v>3.3999999999999998E-3</v>
      </c>
      <c r="B57" s="32"/>
      <c r="C57" s="21">
        <f t="shared" si="8"/>
        <v>3</v>
      </c>
      <c r="D57" s="22">
        <f t="shared" si="6"/>
        <v>6.6061100000000001</v>
      </c>
      <c r="E57" s="22">
        <f t="shared" si="6"/>
        <v>5.4606199999999996</v>
      </c>
      <c r="F57" s="22">
        <f t="shared" si="6"/>
        <v>5.1641300000000001</v>
      </c>
      <c r="G57" s="22">
        <f t="shared" si="6"/>
        <v>5.0787800000000001</v>
      </c>
      <c r="H57" s="22">
        <f t="shared" si="6"/>
        <v>4.9859400000000003</v>
      </c>
      <c r="I57" s="22">
        <f t="shared" si="6"/>
        <v>4.9622799999999998</v>
      </c>
      <c r="J57" s="22">
        <f t="shared" si="6"/>
        <v>4.8687800000000001</v>
      </c>
      <c r="K57" s="22">
        <f t="shared" si="7"/>
        <v>4.7572799999999997</v>
      </c>
      <c r="L57" s="22">
        <f t="shared" si="7"/>
        <v>4.5744100000000003</v>
      </c>
      <c r="M57" s="22">
        <f t="shared" si="7"/>
        <v>4.0123600000000001</v>
      </c>
      <c r="N57" s="22">
        <f t="shared" si="7"/>
        <v>3.0916199999999998</v>
      </c>
    </row>
    <row r="58" spans="1:19" ht="10.5" customHeight="1">
      <c r="A58" s="17">
        <f t="shared" si="5"/>
        <v>3.3999999999999998E-3</v>
      </c>
      <c r="B58" s="32"/>
      <c r="C58" s="20">
        <f t="shared" si="8"/>
        <v>4</v>
      </c>
      <c r="D58" s="19">
        <f t="shared" si="6"/>
        <v>6.6079299999999996</v>
      </c>
      <c r="E58" s="19">
        <f t="shared" si="6"/>
        <v>5.4619799999999996</v>
      </c>
      <c r="F58" s="19">
        <f t="shared" si="6"/>
        <v>5.1653799999999999</v>
      </c>
      <c r="G58" s="19">
        <f t="shared" si="6"/>
        <v>5.0800099999999997</v>
      </c>
      <c r="H58" s="19">
        <f t="shared" si="6"/>
        <v>4.9871400000000001</v>
      </c>
      <c r="I58" s="19">
        <f t="shared" si="6"/>
        <v>4.9634799999999997</v>
      </c>
      <c r="J58" s="19">
        <f t="shared" si="6"/>
        <v>4.8699599999999998</v>
      </c>
      <c r="K58" s="19">
        <f t="shared" si="7"/>
        <v>4.7584299999999997</v>
      </c>
      <c r="L58" s="19">
        <f t="shared" si="7"/>
        <v>4.5755100000000004</v>
      </c>
      <c r="M58" s="19">
        <f t="shared" si="7"/>
        <v>4.0133299999999998</v>
      </c>
      <c r="N58" s="19">
        <f t="shared" si="7"/>
        <v>3.0923699999999998</v>
      </c>
    </row>
    <row r="59" spans="1:19" ht="10.5" customHeight="1">
      <c r="A59" s="17">
        <f t="shared" si="5"/>
        <v>3.3999999999999998E-3</v>
      </c>
      <c r="B59" s="32"/>
      <c r="C59" s="20">
        <f t="shared" si="8"/>
        <v>5</v>
      </c>
      <c r="D59" s="19">
        <f t="shared" si="6"/>
        <v>6.6097400000000004</v>
      </c>
      <c r="E59" s="19">
        <f t="shared" si="6"/>
        <v>5.4633399999999996</v>
      </c>
      <c r="F59" s="19">
        <f t="shared" si="6"/>
        <v>5.1666299999999996</v>
      </c>
      <c r="G59" s="19">
        <f t="shared" si="6"/>
        <v>5.0812400000000002</v>
      </c>
      <c r="H59" s="19">
        <f t="shared" si="6"/>
        <v>4.9883499999999996</v>
      </c>
      <c r="I59" s="19">
        <f t="shared" si="6"/>
        <v>4.9646800000000004</v>
      </c>
      <c r="J59" s="19">
        <f t="shared" si="6"/>
        <v>4.8711399999999996</v>
      </c>
      <c r="K59" s="19">
        <f t="shared" si="7"/>
        <v>4.7595799999999997</v>
      </c>
      <c r="L59" s="19">
        <f t="shared" si="7"/>
        <v>4.5766200000000001</v>
      </c>
      <c r="M59" s="19">
        <f t="shared" si="7"/>
        <v>4.0143000000000004</v>
      </c>
      <c r="N59" s="19">
        <f t="shared" si="7"/>
        <v>3.0931099999999998</v>
      </c>
    </row>
    <row r="60" spans="1:19" ht="10.5" customHeight="1">
      <c r="A60" s="17">
        <f t="shared" si="5"/>
        <v>3.3999999999999998E-3</v>
      </c>
      <c r="B60" s="32"/>
      <c r="C60" s="21">
        <f t="shared" si="8"/>
        <v>6</v>
      </c>
      <c r="D60" s="22">
        <f t="shared" si="6"/>
        <v>6.6115599999999999</v>
      </c>
      <c r="E60" s="22">
        <f t="shared" si="6"/>
        <v>5.46469</v>
      </c>
      <c r="F60" s="22">
        <f t="shared" si="6"/>
        <v>5.1678800000000003</v>
      </c>
      <c r="G60" s="22">
        <f t="shared" si="6"/>
        <v>5.0824699999999998</v>
      </c>
      <c r="H60" s="22">
        <f t="shared" si="6"/>
        <v>4.98956</v>
      </c>
      <c r="I60" s="22">
        <f t="shared" si="6"/>
        <v>4.9658800000000003</v>
      </c>
      <c r="J60" s="22">
        <f t="shared" si="6"/>
        <v>4.8723200000000002</v>
      </c>
      <c r="K60" s="22">
        <f t="shared" si="7"/>
        <v>4.7607299999999997</v>
      </c>
      <c r="L60" s="22">
        <f t="shared" si="7"/>
        <v>4.5777299999999999</v>
      </c>
      <c r="M60" s="22">
        <f t="shared" si="7"/>
        <v>4.0152700000000001</v>
      </c>
      <c r="N60" s="22">
        <f t="shared" si="7"/>
        <v>3.0938599999999998</v>
      </c>
    </row>
    <row r="61" spans="1:19" ht="10.5" customHeight="1">
      <c r="A61" s="17">
        <f t="shared" si="5"/>
        <v>3.3999999999999998E-3</v>
      </c>
      <c r="B61" s="32"/>
      <c r="C61" s="20">
        <f t="shared" si="8"/>
        <v>7</v>
      </c>
      <c r="D61" s="19">
        <f t="shared" si="6"/>
        <v>6.6133800000000003</v>
      </c>
      <c r="E61" s="19">
        <f t="shared" si="6"/>
        <v>5.4660500000000001</v>
      </c>
      <c r="F61" s="19">
        <f t="shared" si="6"/>
        <v>5.16913</v>
      </c>
      <c r="G61" s="19">
        <f t="shared" si="6"/>
        <v>5.0837000000000003</v>
      </c>
      <c r="H61" s="19">
        <f t="shared" si="6"/>
        <v>4.9907700000000004</v>
      </c>
      <c r="I61" s="19">
        <f t="shared" si="6"/>
        <v>4.9670800000000002</v>
      </c>
      <c r="J61" s="19">
        <f t="shared" si="6"/>
        <v>4.8734999999999999</v>
      </c>
      <c r="K61" s="19">
        <f t="shared" si="7"/>
        <v>4.7618900000000002</v>
      </c>
      <c r="L61" s="19">
        <f t="shared" si="7"/>
        <v>4.5788399999999996</v>
      </c>
      <c r="M61" s="19">
        <f t="shared" si="7"/>
        <v>4.0162399999999998</v>
      </c>
      <c r="N61" s="19">
        <f t="shared" si="7"/>
        <v>3.0946099999999999</v>
      </c>
    </row>
    <row r="62" spans="1:19" ht="10.5" customHeight="1">
      <c r="A62" s="17">
        <f t="shared" si="5"/>
        <v>3.3999999999999998E-3</v>
      </c>
      <c r="B62" s="32"/>
      <c r="C62" s="20">
        <f t="shared" si="8"/>
        <v>8</v>
      </c>
      <c r="D62" s="19">
        <f t="shared" si="6"/>
        <v>6.6151999999999997</v>
      </c>
      <c r="E62" s="19">
        <f t="shared" si="6"/>
        <v>5.4674100000000001</v>
      </c>
      <c r="F62" s="19">
        <f t="shared" si="6"/>
        <v>5.1703799999999998</v>
      </c>
      <c r="G62" s="19">
        <f t="shared" si="6"/>
        <v>5.0849299999999999</v>
      </c>
      <c r="H62" s="19">
        <f t="shared" si="6"/>
        <v>4.9919799999999999</v>
      </c>
      <c r="I62" s="19">
        <f t="shared" si="6"/>
        <v>4.96828</v>
      </c>
      <c r="J62" s="19">
        <f t="shared" si="6"/>
        <v>4.8746799999999997</v>
      </c>
      <c r="K62" s="19">
        <f t="shared" si="7"/>
        <v>4.7630400000000002</v>
      </c>
      <c r="L62" s="19">
        <f t="shared" si="7"/>
        <v>4.5799500000000002</v>
      </c>
      <c r="M62" s="19">
        <f t="shared" si="7"/>
        <v>4.0172100000000004</v>
      </c>
      <c r="N62" s="19">
        <f t="shared" si="7"/>
        <v>3.0953599999999999</v>
      </c>
    </row>
    <row r="63" spans="1:19" s="25" customFormat="1" ht="10.5" customHeight="1">
      <c r="A63" s="17">
        <f t="shared" si="5"/>
        <v>3.3999999999999998E-3</v>
      </c>
      <c r="B63" s="35"/>
      <c r="C63" s="21">
        <f t="shared" si="8"/>
        <v>9</v>
      </c>
      <c r="D63" s="22">
        <f t="shared" si="6"/>
        <v>6.6170200000000001</v>
      </c>
      <c r="E63" s="22">
        <f t="shared" si="6"/>
        <v>5.4687700000000001</v>
      </c>
      <c r="F63" s="22">
        <f t="shared" si="6"/>
        <v>5.1716300000000004</v>
      </c>
      <c r="G63" s="22">
        <f t="shared" si="6"/>
        <v>5.0861599999999996</v>
      </c>
      <c r="H63" s="22">
        <f t="shared" si="6"/>
        <v>4.9931799999999997</v>
      </c>
      <c r="I63" s="22">
        <f t="shared" si="6"/>
        <v>4.9694900000000004</v>
      </c>
      <c r="J63" s="22">
        <f t="shared" si="6"/>
        <v>4.8758600000000003</v>
      </c>
      <c r="K63" s="22">
        <f t="shared" si="7"/>
        <v>4.7641900000000001</v>
      </c>
      <c r="L63" s="22">
        <f t="shared" si="7"/>
        <v>4.5810500000000003</v>
      </c>
      <c r="M63" s="22">
        <f t="shared" si="7"/>
        <v>4.0181899999999997</v>
      </c>
      <c r="N63" s="22">
        <f t="shared" si="7"/>
        <v>3.0961099999999999</v>
      </c>
    </row>
    <row r="64" spans="1:19" s="25" customFormat="1" ht="10.5" customHeight="1">
      <c r="A64" s="17">
        <f t="shared" si="5"/>
        <v>3.3999999999999998E-3</v>
      </c>
      <c r="B64" s="35"/>
      <c r="C64" s="24">
        <f t="shared" si="8"/>
        <v>10</v>
      </c>
      <c r="D64" s="19">
        <f t="shared" si="6"/>
        <v>6.6188399999999996</v>
      </c>
      <c r="E64" s="19">
        <f t="shared" si="6"/>
        <v>5.4701300000000002</v>
      </c>
      <c r="F64" s="19">
        <f t="shared" si="6"/>
        <v>5.1728800000000001</v>
      </c>
      <c r="G64" s="19">
        <f t="shared" si="6"/>
        <v>5.0873900000000001</v>
      </c>
      <c r="H64" s="19">
        <f t="shared" si="6"/>
        <v>4.9943900000000001</v>
      </c>
      <c r="I64" s="19">
        <f t="shared" si="6"/>
        <v>4.9706900000000003</v>
      </c>
      <c r="J64" s="19">
        <f t="shared" si="6"/>
        <v>4.87704</v>
      </c>
      <c r="K64" s="19">
        <f t="shared" si="7"/>
        <v>4.7653499999999998</v>
      </c>
      <c r="L64" s="19">
        <f t="shared" si="7"/>
        <v>4.58216</v>
      </c>
      <c r="M64" s="19">
        <f t="shared" si="7"/>
        <v>4.0191600000000003</v>
      </c>
      <c r="N64" s="19">
        <f t="shared" si="7"/>
        <v>3.0968599999999999</v>
      </c>
    </row>
    <row r="65" spans="1:14" s="28" customFormat="1" ht="10.5" customHeight="1">
      <c r="A65" s="29">
        <f t="shared" si="5"/>
        <v>3.3999999999999998E-3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6.62066</v>
      </c>
      <c r="E65" s="19">
        <f t="shared" si="9"/>
        <v>5.4714900000000002</v>
      </c>
      <c r="F65" s="19">
        <f t="shared" si="9"/>
        <v>5.1741400000000004</v>
      </c>
      <c r="G65" s="19">
        <f t="shared" si="9"/>
        <v>5.0886300000000002</v>
      </c>
      <c r="H65" s="19">
        <f t="shared" si="9"/>
        <v>4.9955999999999996</v>
      </c>
      <c r="I65" s="19">
        <f t="shared" si="9"/>
        <v>4.9718900000000001</v>
      </c>
      <c r="J65" s="19">
        <f t="shared" si="9"/>
        <v>4.8782199999999998</v>
      </c>
      <c r="K65" s="19">
        <f t="shared" si="7"/>
        <v>4.7664999999999997</v>
      </c>
      <c r="L65" s="19">
        <f t="shared" si="7"/>
        <v>4.5832699999999997</v>
      </c>
      <c r="M65" s="19">
        <f t="shared" si="7"/>
        <v>4.02013</v>
      </c>
      <c r="N65" s="19">
        <f t="shared" si="7"/>
        <v>3.09761</v>
      </c>
    </row>
    <row r="66" spans="1:14" s="28" customFormat="1" ht="10.5" customHeight="1">
      <c r="A66" s="29">
        <f t="shared" si="5"/>
        <v>3.3999999999999998E-3</v>
      </c>
      <c r="B66" s="36"/>
      <c r="C66" s="21">
        <f t="shared" si="8"/>
        <v>12</v>
      </c>
      <c r="D66" s="22">
        <f t="shared" si="9"/>
        <v>6.6224800000000004</v>
      </c>
      <c r="E66" s="22">
        <f t="shared" si="9"/>
        <v>5.4728500000000002</v>
      </c>
      <c r="F66" s="22">
        <f t="shared" si="9"/>
        <v>5.1753900000000002</v>
      </c>
      <c r="G66" s="22">
        <f t="shared" si="9"/>
        <v>5.0898599999999998</v>
      </c>
      <c r="H66" s="22">
        <f t="shared" si="9"/>
        <v>4.99681</v>
      </c>
      <c r="I66" s="22">
        <f t="shared" si="9"/>
        <v>4.9730999999999996</v>
      </c>
      <c r="J66" s="22">
        <f t="shared" si="9"/>
        <v>4.8794000000000004</v>
      </c>
      <c r="K66" s="22">
        <f t="shared" si="7"/>
        <v>4.7676499999999997</v>
      </c>
      <c r="L66" s="22">
        <f t="shared" si="7"/>
        <v>4.5843800000000003</v>
      </c>
      <c r="M66" s="22">
        <f t="shared" si="7"/>
        <v>4.0211100000000002</v>
      </c>
      <c r="N66" s="22">
        <f t="shared" si="7"/>
        <v>3.09836</v>
      </c>
    </row>
    <row r="67" spans="1:14" s="28" customFormat="1" ht="10.5" customHeight="1">
      <c r="A67" s="29">
        <f t="shared" si="5"/>
        <v>3.3999999999999998E-3</v>
      </c>
      <c r="B67" s="36"/>
      <c r="C67" s="24">
        <f t="shared" si="8"/>
        <v>13</v>
      </c>
      <c r="D67" s="19">
        <f t="shared" si="9"/>
        <v>6.6242999999999999</v>
      </c>
      <c r="E67" s="19">
        <f t="shared" si="9"/>
        <v>5.4742199999999999</v>
      </c>
      <c r="F67" s="19">
        <f t="shared" si="9"/>
        <v>5.1766399999999999</v>
      </c>
      <c r="G67" s="19">
        <f t="shared" si="9"/>
        <v>5.0910900000000003</v>
      </c>
      <c r="H67" s="19">
        <f t="shared" si="9"/>
        <v>4.9980200000000004</v>
      </c>
      <c r="I67" s="19">
        <f t="shared" si="9"/>
        <v>4.9743000000000004</v>
      </c>
      <c r="J67" s="19">
        <f t="shared" si="9"/>
        <v>4.8805800000000001</v>
      </c>
      <c r="K67" s="19">
        <f t="shared" si="7"/>
        <v>4.7688100000000002</v>
      </c>
      <c r="L67" s="19">
        <f t="shared" si="7"/>
        <v>4.5854900000000001</v>
      </c>
      <c r="M67" s="19">
        <f t="shared" si="7"/>
        <v>4.0220799999999999</v>
      </c>
      <c r="N67" s="19">
        <f t="shared" si="7"/>
        <v>3.09911</v>
      </c>
    </row>
    <row r="68" spans="1:14" s="28" customFormat="1" ht="10.5" customHeight="1">
      <c r="A68" s="30">
        <f t="shared" si="5"/>
        <v>3.3999999999999998E-3</v>
      </c>
      <c r="B68" s="36"/>
      <c r="C68" s="24">
        <f t="shared" si="8"/>
        <v>14</v>
      </c>
      <c r="D68" s="19">
        <f t="shared" si="9"/>
        <v>6.6261200000000002</v>
      </c>
      <c r="E68" s="19">
        <f t="shared" si="9"/>
        <v>5.4755799999999999</v>
      </c>
      <c r="F68" s="19">
        <f t="shared" si="9"/>
        <v>5.1778899999999997</v>
      </c>
      <c r="G68" s="19">
        <f t="shared" si="9"/>
        <v>5.09232</v>
      </c>
      <c r="H68" s="19">
        <f t="shared" si="9"/>
        <v>4.9992299999999998</v>
      </c>
      <c r="I68" s="19">
        <f t="shared" si="9"/>
        <v>4.9755099999999999</v>
      </c>
      <c r="J68" s="19">
        <f t="shared" si="9"/>
        <v>4.8817599999999999</v>
      </c>
      <c r="K68" s="19">
        <f t="shared" si="7"/>
        <v>4.7699600000000002</v>
      </c>
      <c r="L68" s="19">
        <f t="shared" si="7"/>
        <v>4.5865999999999998</v>
      </c>
      <c r="M68" s="19">
        <f t="shared" si="7"/>
        <v>4.0230499999999996</v>
      </c>
      <c r="N68" s="19">
        <f t="shared" si="7"/>
        <v>3.0998600000000001</v>
      </c>
    </row>
    <row r="69" spans="1:14" s="28" customFormat="1" ht="10.5" customHeight="1">
      <c r="A69" s="30">
        <f t="shared" si="5"/>
        <v>3.3999999999999998E-3</v>
      </c>
      <c r="B69" s="36"/>
      <c r="C69" s="21">
        <f t="shared" si="8"/>
        <v>15</v>
      </c>
      <c r="D69" s="22">
        <f t="shared" si="9"/>
        <v>6.6279500000000002</v>
      </c>
      <c r="E69" s="22">
        <f t="shared" si="9"/>
        <v>5.4769399999999999</v>
      </c>
      <c r="F69" s="22">
        <f t="shared" si="9"/>
        <v>5.1791499999999999</v>
      </c>
      <c r="G69" s="22">
        <f t="shared" si="9"/>
        <v>5.0935499999999996</v>
      </c>
      <c r="H69" s="22">
        <f t="shared" si="9"/>
        <v>5.0004400000000002</v>
      </c>
      <c r="I69" s="22">
        <f t="shared" si="9"/>
        <v>4.9767099999999997</v>
      </c>
      <c r="J69" s="22">
        <f t="shared" si="9"/>
        <v>4.8829500000000001</v>
      </c>
      <c r="K69" s="22">
        <f t="shared" si="7"/>
        <v>4.7711199999999998</v>
      </c>
      <c r="L69" s="22">
        <f t="shared" si="7"/>
        <v>4.5877100000000004</v>
      </c>
      <c r="M69" s="22">
        <f t="shared" si="7"/>
        <v>4.0240299999999998</v>
      </c>
      <c r="N69" s="22">
        <f t="shared" si="7"/>
        <v>3.1006100000000001</v>
      </c>
    </row>
    <row r="70" spans="1:14" s="28" customFormat="1" ht="10.5" customHeight="1">
      <c r="A70" s="30">
        <f t="shared" si="5"/>
        <v>3.3999999999999998E-3</v>
      </c>
      <c r="B70" s="36"/>
      <c r="C70" s="24">
        <f>C69+1</f>
        <v>16</v>
      </c>
      <c r="D70" s="19">
        <f t="shared" si="9"/>
        <v>6.6297699999999997</v>
      </c>
      <c r="E70" s="19">
        <f t="shared" si="9"/>
        <v>5.4782999999999999</v>
      </c>
      <c r="F70" s="19">
        <f t="shared" si="9"/>
        <v>5.1803999999999997</v>
      </c>
      <c r="G70" s="19">
        <f t="shared" si="9"/>
        <v>5.0947899999999997</v>
      </c>
      <c r="H70" s="19">
        <f t="shared" si="9"/>
        <v>5.0016499999999997</v>
      </c>
      <c r="I70" s="19">
        <f t="shared" si="9"/>
        <v>4.9779099999999996</v>
      </c>
      <c r="J70" s="19">
        <f t="shared" si="9"/>
        <v>4.8841299999999999</v>
      </c>
      <c r="K70" s="19">
        <f t="shared" si="7"/>
        <v>4.7722699999999998</v>
      </c>
      <c r="L70" s="19">
        <f t="shared" si="7"/>
        <v>4.5888200000000001</v>
      </c>
      <c r="M70" s="19">
        <f t="shared" si="7"/>
        <v>4.0250000000000004</v>
      </c>
      <c r="N70" s="19">
        <f t="shared" si="7"/>
        <v>3.1013600000000001</v>
      </c>
    </row>
    <row r="71" spans="1:14" s="28" customFormat="1" ht="10.5" customHeight="1">
      <c r="A71" s="30">
        <f t="shared" si="5"/>
        <v>3.3999999999999998E-3</v>
      </c>
      <c r="B71" s="36"/>
      <c r="C71" s="24">
        <f t="shared" si="8"/>
        <v>17</v>
      </c>
      <c r="D71" s="19">
        <f t="shared" si="9"/>
        <v>6.6315900000000001</v>
      </c>
      <c r="E71" s="19">
        <f t="shared" si="9"/>
        <v>5.47966</v>
      </c>
      <c r="F71" s="19">
        <f t="shared" si="9"/>
        <v>5.1816599999999999</v>
      </c>
      <c r="G71" s="19">
        <f t="shared" si="9"/>
        <v>5.0960200000000002</v>
      </c>
      <c r="H71" s="19">
        <f t="shared" si="9"/>
        <v>5.0028600000000001</v>
      </c>
      <c r="I71" s="19">
        <f t="shared" si="9"/>
        <v>4.97912</v>
      </c>
      <c r="J71" s="19">
        <f t="shared" si="9"/>
        <v>4.8853099999999996</v>
      </c>
      <c r="K71" s="19">
        <f t="shared" si="7"/>
        <v>4.7734300000000003</v>
      </c>
      <c r="L71" s="19">
        <f t="shared" si="7"/>
        <v>4.5899299999999998</v>
      </c>
      <c r="M71" s="19">
        <f t="shared" si="7"/>
        <v>4.02597</v>
      </c>
      <c r="N71" s="19">
        <f t="shared" si="7"/>
        <v>3.1021100000000001</v>
      </c>
    </row>
    <row r="72" spans="1:14" s="28" customFormat="1" ht="10.5" customHeight="1">
      <c r="A72" s="30">
        <f t="shared" si="5"/>
        <v>3.3999999999999998E-3</v>
      </c>
      <c r="B72" s="36"/>
      <c r="C72" s="21">
        <f t="shared" si="8"/>
        <v>18</v>
      </c>
      <c r="D72" s="22">
        <f t="shared" si="9"/>
        <v>6.6334200000000001</v>
      </c>
      <c r="E72" s="22">
        <f t="shared" si="9"/>
        <v>5.4810299999999996</v>
      </c>
      <c r="F72" s="22">
        <f t="shared" si="9"/>
        <v>5.1829099999999997</v>
      </c>
      <c r="G72" s="22">
        <f t="shared" si="9"/>
        <v>5.0972499999999998</v>
      </c>
      <c r="H72" s="22">
        <f t="shared" si="9"/>
        <v>5.0040699999999996</v>
      </c>
      <c r="I72" s="22">
        <f t="shared" si="9"/>
        <v>4.9803300000000004</v>
      </c>
      <c r="J72" s="22">
        <f t="shared" si="9"/>
        <v>4.8864900000000002</v>
      </c>
      <c r="K72" s="22">
        <f t="shared" si="7"/>
        <v>4.7745800000000003</v>
      </c>
      <c r="L72" s="22">
        <f t="shared" si="7"/>
        <v>4.5910399999999996</v>
      </c>
      <c r="M72" s="22">
        <f t="shared" si="7"/>
        <v>4.0269500000000003</v>
      </c>
      <c r="N72" s="22">
        <f t="shared" si="7"/>
        <v>3.1028600000000002</v>
      </c>
    </row>
    <row r="73" spans="1:14" s="28" customFormat="1" ht="10.5" customHeight="1">
      <c r="A73" s="30">
        <f t="shared" si="5"/>
        <v>3.3999999999999998E-3</v>
      </c>
      <c r="B73" s="36"/>
      <c r="C73" s="24">
        <f t="shared" si="8"/>
        <v>19</v>
      </c>
      <c r="D73" s="19">
        <f t="shared" si="9"/>
        <v>6.6352399999999996</v>
      </c>
      <c r="E73" s="19">
        <f t="shared" si="9"/>
        <v>5.4823899999999997</v>
      </c>
      <c r="F73" s="19">
        <f t="shared" si="9"/>
        <v>5.1841600000000003</v>
      </c>
      <c r="G73" s="19">
        <f t="shared" si="9"/>
        <v>5.09849</v>
      </c>
      <c r="H73" s="19">
        <f t="shared" si="9"/>
        <v>5.00528</v>
      </c>
      <c r="I73" s="19">
        <f t="shared" si="9"/>
        <v>4.9815300000000002</v>
      </c>
      <c r="J73" s="19">
        <f t="shared" si="9"/>
        <v>4.8876799999999996</v>
      </c>
      <c r="K73" s="19">
        <f t="shared" si="7"/>
        <v>4.7757399999999999</v>
      </c>
      <c r="L73" s="19">
        <f t="shared" si="7"/>
        <v>4.5921599999999998</v>
      </c>
      <c r="M73" s="19">
        <f t="shared" si="7"/>
        <v>4.0279199999999999</v>
      </c>
      <c r="N73" s="19">
        <f t="shared" si="7"/>
        <v>3.1036100000000002</v>
      </c>
    </row>
    <row r="74" spans="1:14" s="28" customFormat="1" ht="10.5" customHeight="1">
      <c r="A74" s="30">
        <f t="shared" si="5"/>
        <v>3.3999999999999998E-3</v>
      </c>
      <c r="B74" s="36"/>
      <c r="C74" s="24">
        <f t="shared" si="8"/>
        <v>20</v>
      </c>
      <c r="D74" s="19">
        <f t="shared" si="9"/>
        <v>6.6370699999999996</v>
      </c>
      <c r="E74" s="19">
        <f t="shared" si="9"/>
        <v>5.4837499999999997</v>
      </c>
      <c r="F74" s="19">
        <f t="shared" si="9"/>
        <v>5.1854199999999997</v>
      </c>
      <c r="G74" s="19">
        <f t="shared" si="9"/>
        <v>5.0997199999999996</v>
      </c>
      <c r="H74" s="19">
        <f t="shared" si="9"/>
        <v>5.0065</v>
      </c>
      <c r="I74" s="19">
        <f t="shared" si="9"/>
        <v>4.9827399999999997</v>
      </c>
      <c r="J74" s="19">
        <f t="shared" si="9"/>
        <v>4.8888600000000002</v>
      </c>
      <c r="K74" s="19">
        <f t="shared" si="7"/>
        <v>4.7768899999999999</v>
      </c>
      <c r="L74" s="19">
        <f t="shared" si="7"/>
        <v>4.5932700000000004</v>
      </c>
      <c r="M74" s="19">
        <f t="shared" si="7"/>
        <v>4.0289000000000001</v>
      </c>
      <c r="N74" s="19">
        <f t="shared" si="7"/>
        <v>3.1043699999999999</v>
      </c>
    </row>
    <row r="75" spans="1:14" s="28" customFormat="1" ht="10.5" customHeight="1">
      <c r="A75" s="30">
        <f t="shared" si="5"/>
        <v>3.3999999999999998E-3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6.63889</v>
      </c>
      <c r="E75" s="22">
        <f t="shared" si="10"/>
        <v>5.4851200000000002</v>
      </c>
      <c r="F75" s="22">
        <f t="shared" si="10"/>
        <v>5.1866700000000003</v>
      </c>
      <c r="G75" s="22">
        <f t="shared" si="10"/>
        <v>5.1009599999999997</v>
      </c>
      <c r="H75" s="22">
        <f t="shared" si="10"/>
        <v>5.0077100000000003</v>
      </c>
      <c r="I75" s="22">
        <f t="shared" si="10"/>
        <v>4.9839399999999996</v>
      </c>
      <c r="J75" s="22">
        <f t="shared" si="10"/>
        <v>4.8900399999999999</v>
      </c>
      <c r="K75" s="22">
        <f t="shared" si="7"/>
        <v>4.7780500000000004</v>
      </c>
      <c r="L75" s="22">
        <f t="shared" si="7"/>
        <v>4.5943800000000001</v>
      </c>
      <c r="M75" s="22">
        <f t="shared" si="7"/>
        <v>4.0298699999999998</v>
      </c>
      <c r="N75" s="22">
        <f t="shared" si="7"/>
        <v>3.1051199999999999</v>
      </c>
    </row>
    <row r="76" spans="1:14" s="28" customFormat="1" ht="10.5" customHeight="1">
      <c r="A76" s="30">
        <f t="shared" si="5"/>
        <v>3.3999999999999998E-3</v>
      </c>
      <c r="B76" s="36"/>
      <c r="C76" s="24">
        <f t="shared" si="8"/>
        <v>22</v>
      </c>
      <c r="D76" s="19">
        <f t="shared" si="10"/>
        <v>6.64072</v>
      </c>
      <c r="E76" s="19">
        <f t="shared" si="10"/>
        <v>5.4864800000000002</v>
      </c>
      <c r="F76" s="19">
        <f t="shared" si="10"/>
        <v>5.1879299999999997</v>
      </c>
      <c r="G76" s="19">
        <f t="shared" si="10"/>
        <v>5.1021900000000002</v>
      </c>
      <c r="H76" s="19">
        <f t="shared" si="10"/>
        <v>5.0089199999999998</v>
      </c>
      <c r="I76" s="19">
        <f t="shared" si="10"/>
        <v>4.98515</v>
      </c>
      <c r="J76" s="19">
        <f t="shared" si="10"/>
        <v>4.8912300000000002</v>
      </c>
      <c r="K76" s="19">
        <f t="shared" si="7"/>
        <v>4.77921</v>
      </c>
      <c r="L76" s="19">
        <f t="shared" si="7"/>
        <v>4.5954899999999999</v>
      </c>
      <c r="M76" s="19">
        <f t="shared" si="7"/>
        <v>4.03085</v>
      </c>
      <c r="N76" s="19">
        <f t="shared" si="7"/>
        <v>3.1058699999999999</v>
      </c>
    </row>
    <row r="77" spans="1:14" s="28" customFormat="1" ht="10.5" customHeight="1">
      <c r="A77" s="30">
        <f t="shared" si="5"/>
        <v>3.3999999999999998E-3</v>
      </c>
      <c r="B77" s="36"/>
      <c r="C77" s="24">
        <f t="shared" si="8"/>
        <v>23</v>
      </c>
      <c r="D77" s="19">
        <f t="shared" si="10"/>
        <v>6.6425400000000003</v>
      </c>
      <c r="E77" s="19">
        <f t="shared" si="10"/>
        <v>5.4878400000000003</v>
      </c>
      <c r="F77" s="19">
        <f t="shared" si="10"/>
        <v>5.18919</v>
      </c>
      <c r="G77" s="19">
        <f t="shared" si="10"/>
        <v>5.1034300000000004</v>
      </c>
      <c r="H77" s="19">
        <f t="shared" si="10"/>
        <v>5.0101300000000002</v>
      </c>
      <c r="I77" s="19">
        <f t="shared" si="10"/>
        <v>4.9863600000000003</v>
      </c>
      <c r="J77" s="19">
        <f t="shared" si="10"/>
        <v>4.8924099999999999</v>
      </c>
      <c r="K77" s="19">
        <f t="shared" si="7"/>
        <v>4.7803599999999999</v>
      </c>
      <c r="L77" s="19">
        <f t="shared" si="7"/>
        <v>4.5965999999999996</v>
      </c>
      <c r="M77" s="19">
        <f t="shared" si="7"/>
        <v>4.0318300000000002</v>
      </c>
      <c r="N77" s="19">
        <f t="shared" si="7"/>
        <v>3.1066199999999999</v>
      </c>
    </row>
    <row r="78" spans="1:14" s="28" customFormat="1" ht="10.5" customHeight="1">
      <c r="A78" s="30">
        <f t="shared" si="5"/>
        <v>3.3999999999999998E-3</v>
      </c>
      <c r="B78" s="36"/>
      <c r="C78" s="21">
        <f t="shared" si="8"/>
        <v>24</v>
      </c>
      <c r="D78" s="22">
        <f t="shared" si="10"/>
        <v>6.6443700000000003</v>
      </c>
      <c r="E78" s="22">
        <f t="shared" si="10"/>
        <v>5.4892099999999999</v>
      </c>
      <c r="F78" s="22">
        <f t="shared" si="10"/>
        <v>5.1904399999999997</v>
      </c>
      <c r="G78" s="22">
        <f t="shared" si="10"/>
        <v>5.10466</v>
      </c>
      <c r="H78" s="22">
        <f t="shared" si="10"/>
        <v>5.0113500000000002</v>
      </c>
      <c r="I78" s="22">
        <f t="shared" si="10"/>
        <v>4.9875600000000002</v>
      </c>
      <c r="J78" s="22">
        <f t="shared" si="10"/>
        <v>4.8936000000000002</v>
      </c>
      <c r="K78" s="22">
        <f t="shared" si="7"/>
        <v>4.7815200000000004</v>
      </c>
      <c r="L78" s="22">
        <f t="shared" si="7"/>
        <v>4.5977199999999998</v>
      </c>
      <c r="M78" s="22">
        <f t="shared" si="7"/>
        <v>4.0327999999999999</v>
      </c>
      <c r="N78" s="22">
        <f t="shared" si="7"/>
        <v>3.10737</v>
      </c>
    </row>
    <row r="79" spans="1:14" s="28" customFormat="1" ht="10.5" customHeight="1">
      <c r="A79" s="30">
        <f t="shared" si="5"/>
        <v>3.3999999999999998E-3</v>
      </c>
      <c r="B79" s="36"/>
      <c r="C79" s="24">
        <f t="shared" si="8"/>
        <v>25</v>
      </c>
      <c r="D79" s="19">
        <f t="shared" si="10"/>
        <v>6.6462000000000003</v>
      </c>
      <c r="E79" s="19">
        <f t="shared" si="10"/>
        <v>5.49057</v>
      </c>
      <c r="F79" s="19">
        <f t="shared" si="10"/>
        <v>5.1917</v>
      </c>
      <c r="G79" s="19">
        <f t="shared" si="10"/>
        <v>5.1059000000000001</v>
      </c>
      <c r="H79" s="19">
        <f t="shared" si="10"/>
        <v>5.0125599999999997</v>
      </c>
      <c r="I79" s="19">
        <f t="shared" si="10"/>
        <v>4.9887699999999997</v>
      </c>
      <c r="J79" s="19">
        <f t="shared" si="10"/>
        <v>4.8947799999999999</v>
      </c>
      <c r="K79" s="19">
        <f t="shared" si="7"/>
        <v>4.78268</v>
      </c>
      <c r="L79" s="19">
        <f t="shared" si="7"/>
        <v>4.5988300000000004</v>
      </c>
      <c r="M79" s="19">
        <f t="shared" si="7"/>
        <v>4.0337800000000001</v>
      </c>
      <c r="N79" s="19">
        <f t="shared" si="7"/>
        <v>3.10812</v>
      </c>
    </row>
    <row r="80" spans="1:14" s="28" customFormat="1" ht="10.5" customHeight="1">
      <c r="A80" s="30">
        <f t="shared" si="5"/>
        <v>3.3999999999999998E-3</v>
      </c>
      <c r="B80" s="36"/>
      <c r="C80" s="24">
        <f t="shared" si="8"/>
        <v>26</v>
      </c>
      <c r="D80" s="19">
        <f t="shared" si="10"/>
        <v>6.6480300000000003</v>
      </c>
      <c r="E80" s="19">
        <f t="shared" si="10"/>
        <v>5.4919399999999996</v>
      </c>
      <c r="F80" s="19">
        <f t="shared" si="10"/>
        <v>5.1929600000000002</v>
      </c>
      <c r="G80" s="19">
        <f t="shared" si="10"/>
        <v>5.1071299999999997</v>
      </c>
      <c r="H80" s="19">
        <f t="shared" si="10"/>
        <v>5.0137700000000001</v>
      </c>
      <c r="I80" s="19">
        <f t="shared" si="10"/>
        <v>4.9899800000000001</v>
      </c>
      <c r="J80" s="19">
        <f t="shared" si="10"/>
        <v>4.8959599999999996</v>
      </c>
      <c r="K80" s="19">
        <f t="shared" si="7"/>
        <v>4.7838399999999996</v>
      </c>
      <c r="L80" s="19">
        <f t="shared" si="7"/>
        <v>4.5999400000000001</v>
      </c>
      <c r="M80" s="19">
        <f t="shared" si="7"/>
        <v>4.0347499999999998</v>
      </c>
      <c r="N80" s="19">
        <f t="shared" si="7"/>
        <v>3.1088800000000001</v>
      </c>
    </row>
    <row r="81" spans="1:14" s="28" customFormat="1" ht="10.5" customHeight="1">
      <c r="A81" s="30">
        <f t="shared" si="5"/>
        <v>3.3999999999999998E-3</v>
      </c>
      <c r="B81" s="36"/>
      <c r="C81" s="21">
        <f t="shared" si="8"/>
        <v>27</v>
      </c>
      <c r="D81" s="22">
        <f t="shared" si="10"/>
        <v>6.6498499999999998</v>
      </c>
      <c r="E81" s="22">
        <f t="shared" si="10"/>
        <v>5.4933100000000001</v>
      </c>
      <c r="F81" s="22">
        <f t="shared" si="10"/>
        <v>5.19421</v>
      </c>
      <c r="G81" s="22">
        <f t="shared" si="10"/>
        <v>5.1083699999999999</v>
      </c>
      <c r="H81" s="22">
        <f t="shared" si="10"/>
        <v>5.0149900000000001</v>
      </c>
      <c r="I81" s="22">
        <f t="shared" si="10"/>
        <v>4.9911899999999996</v>
      </c>
      <c r="J81" s="22">
        <f t="shared" si="10"/>
        <v>4.8971499999999999</v>
      </c>
      <c r="K81" s="22">
        <f t="shared" si="7"/>
        <v>4.7849899999999996</v>
      </c>
      <c r="L81" s="22">
        <f t="shared" si="7"/>
        <v>4.6010600000000004</v>
      </c>
      <c r="M81" s="22">
        <f t="shared" si="7"/>
        <v>4.03573</v>
      </c>
      <c r="N81" s="22">
        <f t="shared" si="7"/>
        <v>3.1096300000000001</v>
      </c>
    </row>
    <row r="82" spans="1:14" s="28" customFormat="1" ht="10.5" customHeight="1">
      <c r="A82" s="30">
        <f t="shared" si="5"/>
        <v>3.3999999999999998E-3</v>
      </c>
      <c r="B82" s="36"/>
      <c r="C82" s="24">
        <f t="shared" si="8"/>
        <v>28</v>
      </c>
      <c r="D82" s="19">
        <f t="shared" si="10"/>
        <v>6.6516799999999998</v>
      </c>
      <c r="E82" s="19">
        <f t="shared" si="10"/>
        <v>5.4946700000000002</v>
      </c>
      <c r="F82" s="19">
        <f t="shared" si="10"/>
        <v>5.1954700000000003</v>
      </c>
      <c r="G82" s="19">
        <f t="shared" si="10"/>
        <v>5.10961</v>
      </c>
      <c r="H82" s="19">
        <f t="shared" si="10"/>
        <v>5.0162000000000004</v>
      </c>
      <c r="I82" s="19">
        <f t="shared" si="10"/>
        <v>4.9923900000000003</v>
      </c>
      <c r="J82" s="19">
        <f t="shared" si="10"/>
        <v>4.8983400000000001</v>
      </c>
      <c r="K82" s="19">
        <f t="shared" si="7"/>
        <v>4.7861500000000001</v>
      </c>
      <c r="L82" s="19">
        <f t="shared" si="7"/>
        <v>4.6021700000000001</v>
      </c>
      <c r="M82" s="19">
        <f t="shared" si="7"/>
        <v>4.0367100000000002</v>
      </c>
      <c r="N82" s="19">
        <f t="shared" si="7"/>
        <v>3.1103800000000001</v>
      </c>
    </row>
    <row r="83" spans="1:14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nóvember 2011</vt:lpstr>
      <vt:lpstr>Dags_visit_naest</vt:lpstr>
      <vt:lpstr>LVT</vt:lpstr>
      <vt:lpstr>NVT</vt:lpstr>
      <vt:lpstr>'Verð nóvember 2011'!Print_Area</vt:lpstr>
      <vt:lpstr>'Verð nóvember 2011'!Print_Titles</vt:lpstr>
      <vt:lpstr>Verdb_raun</vt:lpstr>
      <vt:lpstr>verdbspa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</dc:creator>
  <cp:lastModifiedBy>stella</cp:lastModifiedBy>
  <dcterms:created xsi:type="dcterms:W3CDTF">2011-11-01T11:10:32Z</dcterms:created>
  <dcterms:modified xsi:type="dcterms:W3CDTF">2011-11-01T11:11:52Z</dcterms:modified>
</cp:coreProperties>
</file>