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15" windowHeight="7170" activeTab="0"/>
  </bookViews>
  <sheets>
    <sheet name="Verð mars 2011" sheetId="1" r:id="rId1"/>
  </sheets>
  <externalReferences>
    <externalReference r:id="rId4"/>
  </externalReferences>
  <definedNames>
    <definedName name="Dags_visit_naest">'Verð mars 2011'!$A$14</definedName>
    <definedName name="LVT">'Verð mars 2011'!$C$9</definedName>
    <definedName name="NVT">'Verð mars 2011'!$C$10</definedName>
    <definedName name="NvtNæstaMánaðar">'[1]Forsendur'!$D$4</definedName>
    <definedName name="NvtÞessaMánaðar">'[1]Forsendur'!$C$4</definedName>
    <definedName name="_xlnm.Print_Area" localSheetId="0">'Verð mars 2011'!$B$7:$N$44,'Verð mars 2011'!$B$46:$N$82</definedName>
    <definedName name="_xlnm.Print_Titles" localSheetId="0">'Verð mars 2011'!$1:$5</definedName>
    <definedName name="Verdb_raun">'Verð mars 2011'!$C$14</definedName>
    <definedName name="verdbspa">'Verð mars 2011'!$C$13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<sst xmlns="http://schemas.openxmlformats.org/spreadsheetml/2006/main" count="39" uniqueCount="33">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</sst>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&#225;rm&#225;lasvi&#240;\fjarstyring\Fjarstyringarsvid\Fj&#225;rst&#253;ring\H&#250;sbr&#233;f\Reikna&#240;%20ver&#240;\2011\03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mars 2011"/>
    </sheetNames>
    <sheetDataSet>
      <sheetData sheetId="0">
        <row r="2">
          <cell r="C2">
            <v>40603</v>
          </cell>
        </row>
        <row r="3">
          <cell r="C3">
            <v>7175</v>
          </cell>
          <cell r="D3">
            <v>7260</v>
          </cell>
        </row>
        <row r="4">
          <cell r="C4">
            <v>363.4</v>
          </cell>
          <cell r="D4">
            <v>367.7</v>
          </cell>
        </row>
        <row r="5">
          <cell r="D5">
            <v>40598</v>
          </cell>
        </row>
        <row r="6">
          <cell r="D6">
            <v>0.15161</v>
          </cell>
        </row>
        <row r="7">
          <cell r="C7">
            <v>0.0118</v>
          </cell>
        </row>
        <row r="8">
          <cell r="D8">
            <v>40631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0">
      <selection activeCell="N55" sqref="N55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40603</v>
      </c>
      <c r="I1" s="4">
        <f>'[1]Forsendur'!$C$2</f>
        <v>40603</v>
      </c>
    </row>
    <row r="2" spans="11:12" ht="15" customHeight="1" thickBot="1">
      <c r="K2" s="5" t="s">
        <v>1</v>
      </c>
      <c r="L2" s="6">
        <f>'[1]Forsendur'!C2</f>
        <v>40603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7175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363.4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0.0118</v>
      </c>
      <c r="D13" s="14"/>
      <c r="N13" s="15"/>
    </row>
    <row r="14" spans="1:14" ht="10.5" customHeight="1">
      <c r="A14" s="16">
        <f>IF(DAY('[1]Forsendur'!D5)&lt;1,32,DAY('[1]Forsendur'!D5))</f>
        <v>24</v>
      </c>
      <c r="B14" s="1" t="str">
        <f>IF(C14&lt;0,"Lækkun vísitölu","Hækkun vísitölu")</f>
        <v>Hækkun vísitölu</v>
      </c>
      <c r="C14" s="13">
        <f>IF(AND('[1]Forsendur'!D3&gt;0,'[1]Forsendur'!D4&gt;0),ROUND('[1]Forsendur'!D4/'[1]Forsendur'!C4-1,4),0)</f>
        <v>0.0118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0.0118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8.71455</v>
      </c>
      <c r="E16" s="19">
        <f t="shared" si="0"/>
        <v>7.69388</v>
      </c>
      <c r="F16" s="19">
        <f t="shared" si="0"/>
        <v>7.9243</v>
      </c>
      <c r="G16" s="19">
        <f t="shared" si="0"/>
        <v>7.76578</v>
      </c>
      <c r="H16" s="19">
        <f t="shared" si="0"/>
        <v>7.36583</v>
      </c>
      <c r="I16" s="19">
        <f>ROUND(100000*LVT/I$11*((1+I$12/100)^((DAYS360(I$6,$L$2)+$C16-1)/360)*((1+$A16)^(($C16-15)/30)))/100000,5)</f>
        <v>6.91005</v>
      </c>
      <c r="J16" s="19">
        <f t="shared" si="0"/>
        <v>6.80585</v>
      </c>
      <c r="K16" s="19">
        <f t="shared" si="0"/>
        <v>6.69905</v>
      </c>
      <c r="L16" s="19">
        <f t="shared" si="0"/>
        <v>6.50111</v>
      </c>
      <c r="M16" s="19">
        <f t="shared" si="0"/>
        <v>6.36622</v>
      </c>
      <c r="N16" s="19">
        <f t="shared" si="0"/>
        <v>6.16947</v>
      </c>
    </row>
    <row r="17" spans="1:14" ht="10.5" customHeight="1">
      <c r="A17" s="17">
        <f aca="true" t="shared" si="1" ref="A17:A43">IF(Dags_visit_naest&gt;C17,verdbspa,Verdb_raun)</f>
        <v>0.0118</v>
      </c>
      <c r="B17" s="20"/>
      <c r="C17" s="10">
        <f aca="true" t="shared" si="2" ref="C17:C43">C16+1</f>
        <v>2</v>
      </c>
      <c r="D17" s="19">
        <f t="shared" si="0"/>
        <v>8.71932</v>
      </c>
      <c r="E17" s="19">
        <f t="shared" si="0"/>
        <v>7.69808</v>
      </c>
      <c r="F17" s="19">
        <f t="shared" si="0"/>
        <v>7.92869</v>
      </c>
      <c r="G17" s="19">
        <f t="shared" si="0"/>
        <v>7.77007</v>
      </c>
      <c r="H17" s="19">
        <f t="shared" si="0"/>
        <v>7.3699</v>
      </c>
      <c r="I17" s="19">
        <f t="shared" si="0"/>
        <v>6.91387</v>
      </c>
      <c r="J17" s="19">
        <f t="shared" si="0"/>
        <v>6.80962</v>
      </c>
      <c r="K17" s="19">
        <f t="shared" si="0"/>
        <v>6.70275</v>
      </c>
      <c r="L17" s="19">
        <f t="shared" si="0"/>
        <v>6.50471</v>
      </c>
      <c r="M17" s="19">
        <f t="shared" si="0"/>
        <v>6.36974</v>
      </c>
      <c r="N17" s="19">
        <f t="shared" si="0"/>
        <v>6.17289</v>
      </c>
    </row>
    <row r="18" spans="1:14" ht="10.5" customHeight="1">
      <c r="A18" s="17">
        <f t="shared" si="1"/>
        <v>0.0118</v>
      </c>
      <c r="B18" s="20"/>
      <c r="C18" s="21">
        <f t="shared" si="2"/>
        <v>3</v>
      </c>
      <c r="D18" s="22">
        <f t="shared" si="0"/>
        <v>8.72408</v>
      </c>
      <c r="E18" s="22">
        <f t="shared" si="0"/>
        <v>7.70229</v>
      </c>
      <c r="F18" s="22">
        <f t="shared" si="0"/>
        <v>7.93307</v>
      </c>
      <c r="G18" s="22">
        <f t="shared" si="0"/>
        <v>7.77437</v>
      </c>
      <c r="H18" s="22">
        <f t="shared" si="0"/>
        <v>7.37398</v>
      </c>
      <c r="I18" s="22">
        <f t="shared" si="0"/>
        <v>6.91769</v>
      </c>
      <c r="J18" s="22">
        <f t="shared" si="0"/>
        <v>6.81338</v>
      </c>
      <c r="K18" s="22">
        <f t="shared" si="0"/>
        <v>6.70646</v>
      </c>
      <c r="L18" s="22">
        <f t="shared" si="0"/>
        <v>6.5083</v>
      </c>
      <c r="M18" s="22">
        <f t="shared" si="0"/>
        <v>6.37326</v>
      </c>
      <c r="N18" s="22">
        <f t="shared" si="0"/>
        <v>6.1763</v>
      </c>
    </row>
    <row r="19" spans="1:14" ht="10.5" customHeight="1">
      <c r="A19" s="17">
        <f t="shared" si="1"/>
        <v>0.0118</v>
      </c>
      <c r="B19" s="20"/>
      <c r="C19" s="10">
        <f t="shared" si="2"/>
        <v>4</v>
      </c>
      <c r="D19" s="19">
        <f t="shared" si="0"/>
        <v>8.72885</v>
      </c>
      <c r="E19" s="19">
        <f t="shared" si="0"/>
        <v>7.7065</v>
      </c>
      <c r="F19" s="19">
        <f t="shared" si="0"/>
        <v>7.93746</v>
      </c>
      <c r="G19" s="19">
        <f t="shared" si="0"/>
        <v>7.77867</v>
      </c>
      <c r="H19" s="19">
        <f t="shared" si="0"/>
        <v>7.37806</v>
      </c>
      <c r="I19" s="19">
        <f t="shared" si="0"/>
        <v>6.92152</v>
      </c>
      <c r="J19" s="19">
        <f t="shared" si="0"/>
        <v>6.81715</v>
      </c>
      <c r="K19" s="19">
        <f t="shared" si="0"/>
        <v>6.71017</v>
      </c>
      <c r="L19" s="19">
        <f t="shared" si="0"/>
        <v>6.5119</v>
      </c>
      <c r="M19" s="19">
        <f t="shared" si="0"/>
        <v>6.37678</v>
      </c>
      <c r="N19" s="19">
        <f t="shared" si="0"/>
        <v>6.17971</v>
      </c>
    </row>
    <row r="20" spans="1:14" ht="10.5" customHeight="1">
      <c r="A20" s="17">
        <f t="shared" si="1"/>
        <v>0.0118</v>
      </c>
      <c r="B20" s="20"/>
      <c r="C20" s="10">
        <f t="shared" si="2"/>
        <v>5</v>
      </c>
      <c r="D20" s="19">
        <f t="shared" si="0"/>
        <v>8.73362</v>
      </c>
      <c r="E20" s="19">
        <f t="shared" si="0"/>
        <v>7.71071</v>
      </c>
      <c r="F20" s="19">
        <f t="shared" si="0"/>
        <v>7.94185</v>
      </c>
      <c r="G20" s="19">
        <f t="shared" si="0"/>
        <v>7.78297</v>
      </c>
      <c r="H20" s="19">
        <f t="shared" si="0"/>
        <v>7.38214</v>
      </c>
      <c r="I20" s="19">
        <f t="shared" si="0"/>
        <v>6.92534</v>
      </c>
      <c r="J20" s="19">
        <f t="shared" si="0"/>
        <v>6.82092</v>
      </c>
      <c r="K20" s="19">
        <f t="shared" si="0"/>
        <v>6.71388</v>
      </c>
      <c r="L20" s="19">
        <f t="shared" si="0"/>
        <v>6.5155</v>
      </c>
      <c r="M20" s="19">
        <f t="shared" si="0"/>
        <v>6.38031</v>
      </c>
      <c r="N20" s="19">
        <f t="shared" si="0"/>
        <v>6.18313</v>
      </c>
    </row>
    <row r="21" spans="1:14" s="25" customFormat="1" ht="10.5" customHeight="1">
      <c r="A21" s="23">
        <f t="shared" si="1"/>
        <v>0.0118</v>
      </c>
      <c r="B21" s="24"/>
      <c r="C21" s="21">
        <f t="shared" si="2"/>
        <v>6</v>
      </c>
      <c r="D21" s="22">
        <f t="shared" si="0"/>
        <v>8.73839</v>
      </c>
      <c r="E21" s="22">
        <f t="shared" si="0"/>
        <v>7.71492</v>
      </c>
      <c r="F21" s="22">
        <f t="shared" si="0"/>
        <v>7.94624</v>
      </c>
      <c r="G21" s="22">
        <f t="shared" si="0"/>
        <v>7.78728</v>
      </c>
      <c r="H21" s="22">
        <f t="shared" si="0"/>
        <v>7.38622</v>
      </c>
      <c r="I21" s="22">
        <f t="shared" si="0"/>
        <v>6.92917</v>
      </c>
      <c r="J21" s="22">
        <f t="shared" si="0"/>
        <v>6.82469</v>
      </c>
      <c r="K21" s="22">
        <f t="shared" si="0"/>
        <v>6.71759</v>
      </c>
      <c r="L21" s="22">
        <f t="shared" si="0"/>
        <v>6.51911</v>
      </c>
      <c r="M21" s="22">
        <f t="shared" si="0"/>
        <v>6.38384</v>
      </c>
      <c r="N21" s="22">
        <f t="shared" si="0"/>
        <v>6.18655</v>
      </c>
    </row>
    <row r="22" spans="1:14" ht="10.5" customHeight="1">
      <c r="A22" s="17">
        <f t="shared" si="1"/>
        <v>0.0118</v>
      </c>
      <c r="B22" s="20"/>
      <c r="C22" s="10">
        <f t="shared" si="2"/>
        <v>7</v>
      </c>
      <c r="D22" s="19">
        <f t="shared" si="0"/>
        <v>8.74317</v>
      </c>
      <c r="E22" s="19">
        <f t="shared" si="0"/>
        <v>7.71914</v>
      </c>
      <c r="F22" s="19">
        <f t="shared" si="0"/>
        <v>7.95063</v>
      </c>
      <c r="G22" s="19">
        <f t="shared" si="0"/>
        <v>7.79158</v>
      </c>
      <c r="H22" s="19">
        <f t="shared" si="0"/>
        <v>7.3903</v>
      </c>
      <c r="I22" s="19">
        <f t="shared" si="0"/>
        <v>6.93301</v>
      </c>
      <c r="J22" s="19">
        <f t="shared" si="0"/>
        <v>6.82847</v>
      </c>
      <c r="K22" s="19">
        <f t="shared" si="0"/>
        <v>6.72131</v>
      </c>
      <c r="L22" s="19">
        <f t="shared" si="0"/>
        <v>6.52271</v>
      </c>
      <c r="M22" s="19">
        <f t="shared" si="0"/>
        <v>6.38737</v>
      </c>
      <c r="N22" s="19">
        <f t="shared" si="0"/>
        <v>6.18997</v>
      </c>
    </row>
    <row r="23" spans="1:14" ht="10.5" customHeight="1">
      <c r="A23" s="17">
        <f t="shared" si="1"/>
        <v>0.0118</v>
      </c>
      <c r="B23" s="20"/>
      <c r="C23" s="10">
        <f t="shared" si="2"/>
        <v>8</v>
      </c>
      <c r="D23" s="19">
        <f t="shared" si="0"/>
        <v>8.74794</v>
      </c>
      <c r="E23" s="19">
        <f t="shared" si="0"/>
        <v>7.72336</v>
      </c>
      <c r="F23" s="19">
        <f t="shared" si="0"/>
        <v>7.95503</v>
      </c>
      <c r="G23" s="19">
        <f t="shared" si="0"/>
        <v>7.79589</v>
      </c>
      <c r="H23" s="19">
        <f t="shared" si="0"/>
        <v>7.39439</v>
      </c>
      <c r="I23" s="19">
        <f t="shared" si="0"/>
        <v>6.93684</v>
      </c>
      <c r="J23" s="19">
        <f t="shared" si="0"/>
        <v>6.83224</v>
      </c>
      <c r="K23" s="19">
        <f t="shared" si="0"/>
        <v>6.72502</v>
      </c>
      <c r="L23" s="19">
        <f t="shared" si="0"/>
        <v>6.52632</v>
      </c>
      <c r="M23" s="19">
        <f t="shared" si="0"/>
        <v>6.3909</v>
      </c>
      <c r="N23" s="19">
        <f t="shared" si="0"/>
        <v>6.1934</v>
      </c>
    </row>
    <row r="24" spans="1:14" s="25" customFormat="1" ht="10.5" customHeight="1">
      <c r="A24" s="17">
        <f t="shared" si="1"/>
        <v>0.0118</v>
      </c>
      <c r="B24" s="20"/>
      <c r="C24" s="21">
        <f t="shared" si="2"/>
        <v>9</v>
      </c>
      <c r="D24" s="22">
        <f t="shared" si="0"/>
        <v>8.75273</v>
      </c>
      <c r="E24" s="22">
        <f t="shared" si="0"/>
        <v>7.72758</v>
      </c>
      <c r="F24" s="22">
        <f t="shared" si="0"/>
        <v>7.95943</v>
      </c>
      <c r="G24" s="22">
        <f t="shared" si="0"/>
        <v>7.8002</v>
      </c>
      <c r="H24" s="22">
        <f t="shared" si="0"/>
        <v>7.39848</v>
      </c>
      <c r="I24" s="22">
        <f t="shared" si="0"/>
        <v>6.94068</v>
      </c>
      <c r="J24" s="22">
        <f t="shared" si="0"/>
        <v>6.83602</v>
      </c>
      <c r="K24" s="22">
        <f t="shared" si="0"/>
        <v>6.72874</v>
      </c>
      <c r="L24" s="22">
        <f t="shared" si="0"/>
        <v>6.52993</v>
      </c>
      <c r="M24" s="22">
        <f t="shared" si="0"/>
        <v>6.39444</v>
      </c>
      <c r="N24" s="22">
        <f t="shared" si="0"/>
        <v>6.19682</v>
      </c>
    </row>
    <row r="25" spans="1:14" s="25" customFormat="1" ht="10.5" customHeight="1">
      <c r="A25" s="17">
        <f t="shared" si="1"/>
        <v>0.0118</v>
      </c>
      <c r="B25" s="20"/>
      <c r="C25" s="26">
        <f t="shared" si="2"/>
        <v>10</v>
      </c>
      <c r="D25" s="19">
        <f t="shared" si="0"/>
        <v>8.75751</v>
      </c>
      <c r="E25" s="19">
        <f t="shared" si="0"/>
        <v>7.7318</v>
      </c>
      <c r="F25" s="19">
        <f t="shared" si="0"/>
        <v>7.96383</v>
      </c>
      <c r="G25" s="19">
        <f t="shared" si="0"/>
        <v>7.80452</v>
      </c>
      <c r="H25" s="19">
        <f t="shared" si="0"/>
        <v>7.40257</v>
      </c>
      <c r="I25" s="19">
        <f t="shared" si="0"/>
        <v>6.94452</v>
      </c>
      <c r="J25" s="19">
        <f t="shared" si="0"/>
        <v>6.8398</v>
      </c>
      <c r="K25" s="19">
        <f t="shared" si="0"/>
        <v>6.73246</v>
      </c>
      <c r="L25" s="19">
        <f t="shared" si="0"/>
        <v>6.53354</v>
      </c>
      <c r="M25" s="19">
        <f t="shared" si="0"/>
        <v>6.39797</v>
      </c>
      <c r="N25" s="19">
        <f t="shared" si="0"/>
        <v>6.20025</v>
      </c>
    </row>
    <row r="26" spans="1:14" s="28" customFormat="1" ht="10.5" customHeight="1">
      <c r="A26" s="17">
        <f t="shared" si="1"/>
        <v>0.0118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8.76229</v>
      </c>
      <c r="E26" s="19">
        <f t="shared" si="3"/>
        <v>7.73603</v>
      </c>
      <c r="F26" s="19">
        <f t="shared" si="3"/>
        <v>7.96824</v>
      </c>
      <c r="G26" s="19">
        <f t="shared" si="3"/>
        <v>7.80883</v>
      </c>
      <c r="H26" s="19">
        <f t="shared" si="3"/>
        <v>7.40667</v>
      </c>
      <c r="I26" s="19">
        <f t="shared" si="3"/>
        <v>6.94836</v>
      </c>
      <c r="J26" s="19">
        <f t="shared" si="3"/>
        <v>6.84359</v>
      </c>
      <c r="K26" s="19">
        <f t="shared" si="3"/>
        <v>6.73619</v>
      </c>
      <c r="L26" s="19">
        <f t="shared" si="3"/>
        <v>6.53715</v>
      </c>
      <c r="M26" s="19">
        <f t="shared" si="3"/>
        <v>6.40151</v>
      </c>
      <c r="N26" s="19">
        <f t="shared" si="3"/>
        <v>6.20368</v>
      </c>
    </row>
    <row r="27" spans="1:14" s="28" customFormat="1" ht="10.5" customHeight="1">
      <c r="A27" s="29">
        <f t="shared" si="1"/>
        <v>0.0118</v>
      </c>
      <c r="B27" s="27"/>
      <c r="C27" s="21">
        <f t="shared" si="2"/>
        <v>12</v>
      </c>
      <c r="D27" s="22">
        <f t="shared" si="3"/>
        <v>8.76708</v>
      </c>
      <c r="E27" s="22">
        <f t="shared" si="3"/>
        <v>7.74026</v>
      </c>
      <c r="F27" s="22">
        <f t="shared" si="3"/>
        <v>7.97264</v>
      </c>
      <c r="G27" s="22">
        <f t="shared" si="3"/>
        <v>7.81315</v>
      </c>
      <c r="H27" s="22">
        <f t="shared" si="3"/>
        <v>7.41076</v>
      </c>
      <c r="I27" s="22">
        <f t="shared" si="3"/>
        <v>6.9522</v>
      </c>
      <c r="J27" s="22">
        <f t="shared" si="3"/>
        <v>6.84737</v>
      </c>
      <c r="K27" s="22">
        <f t="shared" si="3"/>
        <v>6.73991</v>
      </c>
      <c r="L27" s="22">
        <f t="shared" si="3"/>
        <v>6.54077</v>
      </c>
      <c r="M27" s="22">
        <f t="shared" si="3"/>
        <v>6.40505</v>
      </c>
      <c r="N27" s="22">
        <f t="shared" si="3"/>
        <v>6.20711</v>
      </c>
    </row>
    <row r="28" spans="1:14" s="28" customFormat="1" ht="10.5" customHeight="1">
      <c r="A28" s="29">
        <f t="shared" si="1"/>
        <v>0.0118</v>
      </c>
      <c r="B28" s="27"/>
      <c r="C28" s="26">
        <f t="shared" si="2"/>
        <v>13</v>
      </c>
      <c r="D28" s="19">
        <f t="shared" si="3"/>
        <v>8.77187</v>
      </c>
      <c r="E28" s="19">
        <f t="shared" si="3"/>
        <v>7.74449</v>
      </c>
      <c r="F28" s="19">
        <f t="shared" si="3"/>
        <v>7.97705</v>
      </c>
      <c r="G28" s="19">
        <f t="shared" si="3"/>
        <v>7.81747</v>
      </c>
      <c r="H28" s="19">
        <f t="shared" si="3"/>
        <v>7.41486</v>
      </c>
      <c r="I28" s="19">
        <f t="shared" si="3"/>
        <v>6.95604</v>
      </c>
      <c r="J28" s="19">
        <f t="shared" si="3"/>
        <v>6.85116</v>
      </c>
      <c r="K28" s="19">
        <f t="shared" si="3"/>
        <v>6.74364</v>
      </c>
      <c r="L28" s="19">
        <f t="shared" si="3"/>
        <v>6.54439</v>
      </c>
      <c r="M28" s="19">
        <f t="shared" si="3"/>
        <v>6.40859</v>
      </c>
      <c r="N28" s="19">
        <f t="shared" si="3"/>
        <v>6.21054</v>
      </c>
    </row>
    <row r="29" spans="1:14" s="28" customFormat="1" ht="10.5" customHeight="1">
      <c r="A29" s="30">
        <f t="shared" si="1"/>
        <v>0.0118</v>
      </c>
      <c r="B29" s="27"/>
      <c r="C29" s="26">
        <f t="shared" si="2"/>
        <v>14</v>
      </c>
      <c r="D29" s="19">
        <f t="shared" si="3"/>
        <v>8.77667</v>
      </c>
      <c r="E29" s="19">
        <f t="shared" si="3"/>
        <v>7.74872</v>
      </c>
      <c r="F29" s="19">
        <f t="shared" si="3"/>
        <v>7.98146</v>
      </c>
      <c r="G29" s="19">
        <f t="shared" si="3"/>
        <v>7.8218</v>
      </c>
      <c r="H29" s="19">
        <f t="shared" si="3"/>
        <v>7.41896</v>
      </c>
      <c r="I29" s="19">
        <f t="shared" si="3"/>
        <v>6.95989</v>
      </c>
      <c r="J29" s="19">
        <f t="shared" si="3"/>
        <v>6.85495</v>
      </c>
      <c r="K29" s="19">
        <f t="shared" si="3"/>
        <v>6.74737</v>
      </c>
      <c r="L29" s="19">
        <f t="shared" si="3"/>
        <v>6.54801</v>
      </c>
      <c r="M29" s="19">
        <f t="shared" si="3"/>
        <v>6.41214</v>
      </c>
      <c r="N29" s="19">
        <f t="shared" si="3"/>
        <v>6.21398</v>
      </c>
    </row>
    <row r="30" spans="1:14" s="28" customFormat="1" ht="10.5" customHeight="1">
      <c r="A30" s="30">
        <f t="shared" si="1"/>
        <v>0.0118</v>
      </c>
      <c r="B30" s="27"/>
      <c r="C30" s="21">
        <f t="shared" si="2"/>
        <v>15</v>
      </c>
      <c r="D30" s="22">
        <f t="shared" si="3"/>
        <v>8.78146</v>
      </c>
      <c r="E30" s="22">
        <f t="shared" si="3"/>
        <v>7.75295</v>
      </c>
      <c r="F30" s="22">
        <f t="shared" si="3"/>
        <v>7.98588</v>
      </c>
      <c r="G30" s="22">
        <f t="shared" si="3"/>
        <v>7.82612</v>
      </c>
      <c r="H30" s="22">
        <f t="shared" si="3"/>
        <v>7.42306</v>
      </c>
      <c r="I30" s="22">
        <f t="shared" si="3"/>
        <v>6.96374</v>
      </c>
      <c r="J30" s="22">
        <f t="shared" si="3"/>
        <v>6.85874</v>
      </c>
      <c r="K30" s="22">
        <f t="shared" si="3"/>
        <v>6.7511</v>
      </c>
      <c r="L30" s="22">
        <f t="shared" si="3"/>
        <v>6.55163</v>
      </c>
      <c r="M30" s="22">
        <f t="shared" si="3"/>
        <v>6.41568</v>
      </c>
      <c r="N30" s="22">
        <f t="shared" si="3"/>
        <v>6.21741</v>
      </c>
    </row>
    <row r="31" spans="1:14" s="28" customFormat="1" ht="10.5" customHeight="1">
      <c r="A31" s="30">
        <f t="shared" si="1"/>
        <v>0.0118</v>
      </c>
      <c r="C31" s="26">
        <f t="shared" si="2"/>
        <v>16</v>
      </c>
      <c r="D31" s="19">
        <f t="shared" si="3"/>
        <v>8.78626</v>
      </c>
      <c r="E31" s="19">
        <f t="shared" si="3"/>
        <v>7.75719</v>
      </c>
      <c r="F31" s="19">
        <f t="shared" si="3"/>
        <v>7.9903</v>
      </c>
      <c r="G31" s="19">
        <f t="shared" si="3"/>
        <v>7.83045</v>
      </c>
      <c r="H31" s="19">
        <f t="shared" si="3"/>
        <v>7.42717</v>
      </c>
      <c r="I31" s="19">
        <f t="shared" si="3"/>
        <v>6.96759</v>
      </c>
      <c r="J31" s="19">
        <f t="shared" si="3"/>
        <v>6.86253</v>
      </c>
      <c r="K31" s="19">
        <f t="shared" si="3"/>
        <v>6.75483</v>
      </c>
      <c r="L31" s="19">
        <f t="shared" si="3"/>
        <v>6.55525</v>
      </c>
      <c r="M31" s="19">
        <f t="shared" si="3"/>
        <v>6.41923</v>
      </c>
      <c r="N31" s="19">
        <f t="shared" si="3"/>
        <v>6.22085</v>
      </c>
    </row>
    <row r="32" spans="1:14" s="28" customFormat="1" ht="10.5" customHeight="1">
      <c r="A32" s="30">
        <f t="shared" si="1"/>
        <v>0.0118</v>
      </c>
      <c r="C32" s="26">
        <f t="shared" si="2"/>
        <v>17</v>
      </c>
      <c r="D32" s="19">
        <f t="shared" si="3"/>
        <v>8.79106</v>
      </c>
      <c r="E32" s="19">
        <f t="shared" si="3"/>
        <v>7.76143</v>
      </c>
      <c r="F32" s="19">
        <f t="shared" si="3"/>
        <v>7.99471</v>
      </c>
      <c r="G32" s="19">
        <f t="shared" si="3"/>
        <v>7.83478</v>
      </c>
      <c r="H32" s="19">
        <f t="shared" si="3"/>
        <v>7.43128</v>
      </c>
      <c r="I32" s="19">
        <f t="shared" si="3"/>
        <v>6.97144</v>
      </c>
      <c r="J32" s="19">
        <f t="shared" si="3"/>
        <v>6.86633</v>
      </c>
      <c r="K32" s="19">
        <f t="shared" si="3"/>
        <v>6.75857</v>
      </c>
      <c r="L32" s="19">
        <f t="shared" si="3"/>
        <v>6.55888</v>
      </c>
      <c r="M32" s="19">
        <f t="shared" si="3"/>
        <v>6.42278</v>
      </c>
      <c r="N32" s="19">
        <f t="shared" si="3"/>
        <v>6.22429</v>
      </c>
    </row>
    <row r="33" spans="1:14" s="28" customFormat="1" ht="10.5" customHeight="1">
      <c r="A33" s="30">
        <f t="shared" si="1"/>
        <v>0.0118</v>
      </c>
      <c r="C33" s="21">
        <f t="shared" si="2"/>
        <v>18</v>
      </c>
      <c r="D33" s="22">
        <f t="shared" si="3"/>
        <v>8.79587</v>
      </c>
      <c r="E33" s="22">
        <f t="shared" si="3"/>
        <v>7.76567</v>
      </c>
      <c r="F33" s="22">
        <f t="shared" si="3"/>
        <v>7.99914</v>
      </c>
      <c r="G33" s="22">
        <f t="shared" si="3"/>
        <v>7.83911</v>
      </c>
      <c r="H33" s="22">
        <f t="shared" si="3"/>
        <v>7.43539</v>
      </c>
      <c r="I33" s="22">
        <f t="shared" si="3"/>
        <v>6.9753</v>
      </c>
      <c r="J33" s="22">
        <f t="shared" si="3"/>
        <v>6.87012</v>
      </c>
      <c r="K33" s="22">
        <f t="shared" si="3"/>
        <v>6.76231</v>
      </c>
      <c r="L33" s="22">
        <f t="shared" si="3"/>
        <v>6.5625</v>
      </c>
      <c r="M33" s="22">
        <f t="shared" si="3"/>
        <v>6.42633</v>
      </c>
      <c r="N33" s="22">
        <f t="shared" si="3"/>
        <v>6.22773</v>
      </c>
    </row>
    <row r="34" spans="1:14" s="28" customFormat="1" ht="10.5" customHeight="1">
      <c r="A34" s="30">
        <f t="shared" si="1"/>
        <v>0.0118</v>
      </c>
      <c r="C34" s="26">
        <f t="shared" si="2"/>
        <v>19</v>
      </c>
      <c r="D34" s="19">
        <f t="shared" si="3"/>
        <v>8.80067</v>
      </c>
      <c r="E34" s="19">
        <f t="shared" si="3"/>
        <v>7.76991</v>
      </c>
      <c r="F34" s="19">
        <f t="shared" si="3"/>
        <v>8.00356</v>
      </c>
      <c r="G34" s="19">
        <f t="shared" si="3"/>
        <v>7.84345</v>
      </c>
      <c r="H34" s="19">
        <f t="shared" si="3"/>
        <v>7.4395</v>
      </c>
      <c r="I34" s="19">
        <f t="shared" si="3"/>
        <v>6.97916</v>
      </c>
      <c r="J34" s="19">
        <f t="shared" si="3"/>
        <v>6.87392</v>
      </c>
      <c r="K34" s="19">
        <f t="shared" si="3"/>
        <v>6.76605</v>
      </c>
      <c r="L34" s="19">
        <f t="shared" si="3"/>
        <v>6.56613</v>
      </c>
      <c r="M34" s="19">
        <f t="shared" si="3"/>
        <v>6.42989</v>
      </c>
      <c r="N34" s="19">
        <f t="shared" si="3"/>
        <v>6.23118</v>
      </c>
    </row>
    <row r="35" spans="1:14" s="28" customFormat="1" ht="10.5" customHeight="1">
      <c r="A35" s="30">
        <f t="shared" si="1"/>
        <v>0.0118</v>
      </c>
      <c r="C35" s="26">
        <f t="shared" si="2"/>
        <v>20</v>
      </c>
      <c r="D35" s="19">
        <f t="shared" si="3"/>
        <v>8.80548</v>
      </c>
      <c r="E35" s="19">
        <f t="shared" si="3"/>
        <v>7.77416</v>
      </c>
      <c r="F35" s="19">
        <f t="shared" si="3"/>
        <v>8.00799</v>
      </c>
      <c r="G35" s="19">
        <f t="shared" si="3"/>
        <v>7.84779</v>
      </c>
      <c r="H35" s="19">
        <f t="shared" si="3"/>
        <v>7.44361</v>
      </c>
      <c r="I35" s="19">
        <f t="shared" si="3"/>
        <v>6.98302</v>
      </c>
      <c r="J35" s="19">
        <f t="shared" si="3"/>
        <v>6.87772</v>
      </c>
      <c r="K35" s="19">
        <f t="shared" si="3"/>
        <v>6.76979</v>
      </c>
      <c r="L35" s="19">
        <f t="shared" si="3"/>
        <v>6.56976</v>
      </c>
      <c r="M35" s="19">
        <f t="shared" si="3"/>
        <v>6.43344</v>
      </c>
      <c r="N35" s="19">
        <f t="shared" si="3"/>
        <v>6.23462</v>
      </c>
    </row>
    <row r="36" spans="1:14" s="28" customFormat="1" ht="10.5" customHeight="1">
      <c r="A36" s="30">
        <f t="shared" si="1"/>
        <v>0.0118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8.8103</v>
      </c>
      <c r="E36" s="22">
        <f t="shared" si="4"/>
        <v>7.77841</v>
      </c>
      <c r="F36" s="22">
        <f t="shared" si="4"/>
        <v>8.01241</v>
      </c>
      <c r="G36" s="22">
        <f t="shared" si="4"/>
        <v>7.85213</v>
      </c>
      <c r="H36" s="22">
        <f t="shared" si="4"/>
        <v>7.44773</v>
      </c>
      <c r="I36" s="22">
        <f t="shared" si="4"/>
        <v>6.98688</v>
      </c>
      <c r="J36" s="22">
        <f t="shared" si="4"/>
        <v>6.88153</v>
      </c>
      <c r="K36" s="22">
        <f t="shared" si="4"/>
        <v>6.77353</v>
      </c>
      <c r="L36" s="22">
        <f t="shared" si="4"/>
        <v>6.5734</v>
      </c>
      <c r="M36" s="22">
        <f t="shared" si="4"/>
        <v>6.437</v>
      </c>
      <c r="N36" s="22">
        <f t="shared" si="4"/>
        <v>6.23807</v>
      </c>
    </row>
    <row r="37" spans="1:17" s="28" customFormat="1" ht="10.5" customHeight="1">
      <c r="A37" s="30">
        <f t="shared" si="1"/>
        <v>0.0118</v>
      </c>
      <c r="C37" s="26">
        <f t="shared" si="2"/>
        <v>22</v>
      </c>
      <c r="D37" s="19">
        <f t="shared" si="4"/>
        <v>8.81511</v>
      </c>
      <c r="E37" s="19">
        <f t="shared" si="4"/>
        <v>7.78266</v>
      </c>
      <c r="F37" s="19">
        <f t="shared" si="4"/>
        <v>8.01685</v>
      </c>
      <c r="G37" s="19">
        <f t="shared" si="4"/>
        <v>7.85647</v>
      </c>
      <c r="H37" s="19">
        <f t="shared" si="4"/>
        <v>7.45185</v>
      </c>
      <c r="I37" s="19">
        <f t="shared" si="4"/>
        <v>6.99074</v>
      </c>
      <c r="J37" s="19">
        <f t="shared" si="4"/>
        <v>6.88533</v>
      </c>
      <c r="K37" s="19">
        <f t="shared" si="4"/>
        <v>6.77728</v>
      </c>
      <c r="L37" s="19">
        <f t="shared" si="4"/>
        <v>6.57703</v>
      </c>
      <c r="M37" s="19">
        <f t="shared" si="4"/>
        <v>6.44056</v>
      </c>
      <c r="N37" s="19">
        <f t="shared" si="4"/>
        <v>6.24152</v>
      </c>
      <c r="P37" s="19"/>
      <c r="Q37" s="19"/>
    </row>
    <row r="38" spans="1:14" s="28" customFormat="1" ht="10.5" customHeight="1">
      <c r="A38" s="30">
        <f t="shared" si="1"/>
        <v>0.0118</v>
      </c>
      <c r="C38" s="26">
        <f t="shared" si="2"/>
        <v>23</v>
      </c>
      <c r="D38" s="19">
        <f t="shared" si="4"/>
        <v>8.81993</v>
      </c>
      <c r="E38" s="19">
        <f t="shared" si="4"/>
        <v>7.78691</v>
      </c>
      <c r="F38" s="19">
        <f t="shared" si="4"/>
        <v>8.02128</v>
      </c>
      <c r="G38" s="19">
        <f t="shared" si="4"/>
        <v>7.86082</v>
      </c>
      <c r="H38" s="19">
        <f t="shared" si="4"/>
        <v>7.45597</v>
      </c>
      <c r="I38" s="19">
        <f t="shared" si="4"/>
        <v>6.99461</v>
      </c>
      <c r="J38" s="19">
        <f t="shared" si="4"/>
        <v>6.88914</v>
      </c>
      <c r="K38" s="19">
        <f t="shared" si="4"/>
        <v>6.78103</v>
      </c>
      <c r="L38" s="19">
        <f t="shared" si="4"/>
        <v>6.58067</v>
      </c>
      <c r="M38" s="19">
        <f t="shared" si="4"/>
        <v>6.44412</v>
      </c>
      <c r="N38" s="19">
        <f t="shared" si="4"/>
        <v>6.24497</v>
      </c>
    </row>
    <row r="39" spans="1:14" s="28" customFormat="1" ht="10.5" customHeight="1">
      <c r="A39" s="30">
        <f t="shared" si="1"/>
        <v>0.0118</v>
      </c>
      <c r="C39" s="21">
        <f t="shared" si="2"/>
        <v>24</v>
      </c>
      <c r="D39" s="22">
        <f t="shared" si="4"/>
        <v>8.82475</v>
      </c>
      <c r="E39" s="22">
        <f t="shared" si="4"/>
        <v>7.79117</v>
      </c>
      <c r="F39" s="22">
        <f t="shared" si="4"/>
        <v>8.02572</v>
      </c>
      <c r="G39" s="22">
        <f t="shared" si="4"/>
        <v>7.86516</v>
      </c>
      <c r="H39" s="22">
        <f t="shared" si="4"/>
        <v>7.46009</v>
      </c>
      <c r="I39" s="22">
        <f t="shared" si="4"/>
        <v>6.99848</v>
      </c>
      <c r="J39" s="22">
        <f t="shared" si="4"/>
        <v>6.89295</v>
      </c>
      <c r="K39" s="22">
        <f t="shared" si="4"/>
        <v>6.78478</v>
      </c>
      <c r="L39" s="22">
        <f t="shared" si="4"/>
        <v>6.58431</v>
      </c>
      <c r="M39" s="22">
        <f t="shared" si="4"/>
        <v>6.44769</v>
      </c>
      <c r="N39" s="22">
        <f t="shared" si="4"/>
        <v>6.24843</v>
      </c>
    </row>
    <row r="40" spans="1:14" s="28" customFormat="1" ht="10.5" customHeight="1">
      <c r="A40" s="30">
        <f t="shared" si="1"/>
        <v>0.0118</v>
      </c>
      <c r="C40" s="26">
        <f t="shared" si="2"/>
        <v>25</v>
      </c>
      <c r="D40" s="19">
        <f t="shared" si="4"/>
        <v>8.82957</v>
      </c>
      <c r="E40" s="19">
        <f t="shared" si="4"/>
        <v>7.79542</v>
      </c>
      <c r="F40" s="19">
        <f t="shared" si="4"/>
        <v>8.03015</v>
      </c>
      <c r="G40" s="19">
        <f t="shared" si="4"/>
        <v>7.86951</v>
      </c>
      <c r="H40" s="19">
        <f t="shared" si="4"/>
        <v>7.46422</v>
      </c>
      <c r="I40" s="19">
        <f t="shared" si="4"/>
        <v>7.00235</v>
      </c>
      <c r="J40" s="19">
        <f t="shared" si="4"/>
        <v>6.89676</v>
      </c>
      <c r="K40" s="19">
        <f t="shared" si="4"/>
        <v>6.78853</v>
      </c>
      <c r="L40" s="19">
        <f t="shared" si="4"/>
        <v>6.58795</v>
      </c>
      <c r="M40" s="19">
        <f t="shared" si="4"/>
        <v>6.45125</v>
      </c>
      <c r="N40" s="19">
        <f t="shared" si="4"/>
        <v>6.25188</v>
      </c>
    </row>
    <row r="41" spans="1:14" s="28" customFormat="1" ht="10.5" customHeight="1">
      <c r="A41" s="30">
        <f t="shared" si="1"/>
        <v>0.0118</v>
      </c>
      <c r="C41" s="26">
        <f t="shared" si="2"/>
        <v>26</v>
      </c>
      <c r="D41" s="19">
        <f t="shared" si="4"/>
        <v>8.8344</v>
      </c>
      <c r="E41" s="19">
        <f t="shared" si="4"/>
        <v>7.79968</v>
      </c>
      <c r="F41" s="19">
        <f t="shared" si="4"/>
        <v>8.03459</v>
      </c>
      <c r="G41" s="19">
        <f t="shared" si="4"/>
        <v>7.87386</v>
      </c>
      <c r="H41" s="19">
        <f t="shared" si="4"/>
        <v>7.46835</v>
      </c>
      <c r="I41" s="19">
        <f t="shared" si="4"/>
        <v>7.00622</v>
      </c>
      <c r="J41" s="19">
        <f t="shared" si="4"/>
        <v>6.90058</v>
      </c>
      <c r="K41" s="19">
        <f t="shared" si="4"/>
        <v>6.79228</v>
      </c>
      <c r="L41" s="19">
        <f t="shared" si="4"/>
        <v>6.59159</v>
      </c>
      <c r="M41" s="19">
        <f t="shared" si="4"/>
        <v>6.45482</v>
      </c>
      <c r="N41" s="19">
        <f t="shared" si="4"/>
        <v>6.25534</v>
      </c>
    </row>
    <row r="42" spans="1:14" s="28" customFormat="1" ht="10.5" customHeight="1">
      <c r="A42" s="30">
        <f t="shared" si="1"/>
        <v>0.0118</v>
      </c>
      <c r="C42" s="21">
        <f t="shared" si="2"/>
        <v>27</v>
      </c>
      <c r="D42" s="22">
        <f t="shared" si="4"/>
        <v>8.83922</v>
      </c>
      <c r="E42" s="22">
        <f t="shared" si="4"/>
        <v>7.80395</v>
      </c>
      <c r="F42" s="22">
        <f t="shared" si="4"/>
        <v>8.03904</v>
      </c>
      <c r="G42" s="22">
        <f t="shared" si="4"/>
        <v>7.87822</v>
      </c>
      <c r="H42" s="22">
        <f t="shared" si="4"/>
        <v>7.47248</v>
      </c>
      <c r="I42" s="22">
        <f t="shared" si="4"/>
        <v>7.0101</v>
      </c>
      <c r="J42" s="22">
        <f t="shared" si="4"/>
        <v>6.90439</v>
      </c>
      <c r="K42" s="22">
        <f t="shared" si="4"/>
        <v>6.79604</v>
      </c>
      <c r="L42" s="22">
        <f t="shared" si="4"/>
        <v>6.59524</v>
      </c>
      <c r="M42" s="22">
        <f t="shared" si="4"/>
        <v>6.45839</v>
      </c>
      <c r="N42" s="22">
        <f t="shared" si="4"/>
        <v>6.2588</v>
      </c>
    </row>
    <row r="43" spans="1:14" s="28" customFormat="1" ht="10.5" customHeight="1">
      <c r="A43" s="30">
        <f t="shared" si="1"/>
        <v>0.0118</v>
      </c>
      <c r="C43" s="26">
        <f t="shared" si="2"/>
        <v>28</v>
      </c>
      <c r="D43" s="19">
        <f t="shared" si="4"/>
        <v>8.84405</v>
      </c>
      <c r="E43" s="19">
        <f t="shared" si="4"/>
        <v>7.80821</v>
      </c>
      <c r="F43" s="19">
        <f t="shared" si="4"/>
        <v>8.04348</v>
      </c>
      <c r="G43" s="19">
        <f t="shared" si="4"/>
        <v>7.88258</v>
      </c>
      <c r="H43" s="19">
        <f t="shared" si="4"/>
        <v>7.47661</v>
      </c>
      <c r="I43" s="19">
        <f t="shared" si="4"/>
        <v>7.01397</v>
      </c>
      <c r="J43" s="19">
        <f t="shared" si="4"/>
        <v>6.90821</v>
      </c>
      <c r="K43" s="19">
        <f t="shared" si="4"/>
        <v>6.7998</v>
      </c>
      <c r="L43" s="19">
        <f t="shared" si="4"/>
        <v>6.59889</v>
      </c>
      <c r="M43" s="19">
        <f t="shared" si="4"/>
        <v>6.46196</v>
      </c>
      <c r="N43" s="19">
        <f t="shared" si="4"/>
        <v>6.26226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7175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363.4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0.0118</v>
      </c>
    </row>
    <row r="53" spans="1:14" ht="10.5" customHeight="1">
      <c r="A53" s="31"/>
      <c r="B53" s="1" t="str">
        <f>B14</f>
        <v>Hækkun vísitölu</v>
      </c>
      <c r="C53" s="13">
        <f>Verdb_raun</f>
        <v>0.0118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0.0118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5.99774</v>
      </c>
      <c r="E55" s="19">
        <f t="shared" si="6"/>
        <v>4.98943</v>
      </c>
      <c r="F55" s="19">
        <f t="shared" si="6"/>
        <v>4.72609</v>
      </c>
      <c r="G55" s="19">
        <f t="shared" si="6"/>
        <v>4.64798</v>
      </c>
      <c r="H55" s="19">
        <f t="shared" si="6"/>
        <v>4.56301</v>
      </c>
      <c r="I55" s="19">
        <f t="shared" si="6"/>
        <v>4.54136</v>
      </c>
      <c r="J55" s="19">
        <f>ROUND(100000*LVT/J$50*((1+J$51/100)^((DAYS360(J$45,$L$2)+$C55-1)/360)*((1+$A55)^(($C55-15)/30)))/100000,5)</f>
        <v>4.4558</v>
      </c>
      <c r="K55" s="19">
        <f aca="true" t="shared" si="7" ref="K55:N82">ROUND(100000*NVT/K$50*((1+K$51/100)^((DAYS360(K$45,$L$2)+$C55-1)/360)*((1+$A55)^(($C55-15)/30)))/100000,5)</f>
        <v>4.3538</v>
      </c>
      <c r="L55" s="19">
        <f t="shared" si="7"/>
        <v>4.18644</v>
      </c>
      <c r="M55" s="19">
        <f t="shared" si="7"/>
        <v>3.67206</v>
      </c>
      <c r="N55" s="19">
        <f t="shared" si="7"/>
        <v>2.82941</v>
      </c>
    </row>
    <row r="56" spans="1:14" ht="10.5" customHeight="1">
      <c r="A56" s="17">
        <f t="shared" si="5"/>
        <v>0.0118</v>
      </c>
      <c r="B56" s="32"/>
      <c r="C56" s="20">
        <f aca="true" t="shared" si="8" ref="C56:C82">C55+1</f>
        <v>2</v>
      </c>
      <c r="D56" s="19">
        <f t="shared" si="6"/>
        <v>6.00106</v>
      </c>
      <c r="E56" s="19">
        <f t="shared" si="6"/>
        <v>4.99206</v>
      </c>
      <c r="F56" s="19">
        <f t="shared" si="6"/>
        <v>4.72855</v>
      </c>
      <c r="G56" s="19">
        <f t="shared" si="6"/>
        <v>4.6504</v>
      </c>
      <c r="H56" s="19">
        <f t="shared" si="6"/>
        <v>4.56539</v>
      </c>
      <c r="I56" s="19">
        <f t="shared" si="6"/>
        <v>4.54372</v>
      </c>
      <c r="J56" s="19">
        <f t="shared" si="6"/>
        <v>4.45811</v>
      </c>
      <c r="K56" s="19">
        <f t="shared" si="7"/>
        <v>4.35607</v>
      </c>
      <c r="L56" s="19">
        <f t="shared" si="7"/>
        <v>4.18862</v>
      </c>
      <c r="M56" s="19">
        <f t="shared" si="7"/>
        <v>3.67397</v>
      </c>
      <c r="N56" s="19">
        <f t="shared" si="7"/>
        <v>2.83088</v>
      </c>
    </row>
    <row r="57" spans="1:14" ht="10.5" customHeight="1">
      <c r="A57" s="17">
        <f t="shared" si="5"/>
        <v>0.0118</v>
      </c>
      <c r="B57" s="32"/>
      <c r="C57" s="21">
        <f t="shared" si="8"/>
        <v>3</v>
      </c>
      <c r="D57" s="22">
        <f t="shared" si="6"/>
        <v>6.00437</v>
      </c>
      <c r="E57" s="22">
        <f t="shared" si="6"/>
        <v>4.99469</v>
      </c>
      <c r="F57" s="22">
        <f t="shared" si="6"/>
        <v>4.731</v>
      </c>
      <c r="G57" s="22">
        <f t="shared" si="6"/>
        <v>4.65282</v>
      </c>
      <c r="H57" s="22">
        <f t="shared" si="6"/>
        <v>4.56776</v>
      </c>
      <c r="I57" s="22">
        <f t="shared" si="6"/>
        <v>4.54608</v>
      </c>
      <c r="J57" s="22">
        <f t="shared" si="6"/>
        <v>4.46043</v>
      </c>
      <c r="K57" s="22">
        <f t="shared" si="7"/>
        <v>4.35833</v>
      </c>
      <c r="L57" s="22">
        <f t="shared" si="7"/>
        <v>4.1908</v>
      </c>
      <c r="M57" s="22">
        <f t="shared" si="7"/>
        <v>3.67588</v>
      </c>
      <c r="N57" s="22">
        <f t="shared" si="7"/>
        <v>2.83235</v>
      </c>
    </row>
    <row r="58" spans="1:14" ht="10.5" customHeight="1">
      <c r="A58" s="17">
        <f t="shared" si="5"/>
        <v>0.0118</v>
      </c>
      <c r="B58" s="32"/>
      <c r="C58" s="20">
        <f t="shared" si="8"/>
        <v>4</v>
      </c>
      <c r="D58" s="19">
        <f t="shared" si="6"/>
        <v>6.0077</v>
      </c>
      <c r="E58" s="19">
        <f t="shared" si="6"/>
        <v>4.99732</v>
      </c>
      <c r="F58" s="19">
        <f t="shared" si="6"/>
        <v>4.73347</v>
      </c>
      <c r="G58" s="19">
        <f t="shared" si="6"/>
        <v>4.65524</v>
      </c>
      <c r="H58" s="19">
        <f t="shared" si="6"/>
        <v>4.57014</v>
      </c>
      <c r="I58" s="19">
        <f t="shared" si="6"/>
        <v>4.54845</v>
      </c>
      <c r="J58" s="19">
        <f t="shared" si="6"/>
        <v>4.46275</v>
      </c>
      <c r="K58" s="19">
        <f t="shared" si="7"/>
        <v>4.3606</v>
      </c>
      <c r="L58" s="19">
        <f t="shared" si="7"/>
        <v>4.19298</v>
      </c>
      <c r="M58" s="19">
        <f t="shared" si="7"/>
        <v>3.67779</v>
      </c>
      <c r="N58" s="19">
        <f t="shared" si="7"/>
        <v>2.83383</v>
      </c>
    </row>
    <row r="59" spans="1:14" ht="10.5" customHeight="1">
      <c r="A59" s="17">
        <f t="shared" si="5"/>
        <v>0.0118</v>
      </c>
      <c r="B59" s="32"/>
      <c r="C59" s="20">
        <f t="shared" si="8"/>
        <v>5</v>
      </c>
      <c r="D59" s="19">
        <f t="shared" si="6"/>
        <v>6.01102</v>
      </c>
      <c r="E59" s="19">
        <f t="shared" si="6"/>
        <v>4.99995</v>
      </c>
      <c r="F59" s="19">
        <f t="shared" si="6"/>
        <v>4.73593</v>
      </c>
      <c r="G59" s="19">
        <f t="shared" si="6"/>
        <v>4.65766</v>
      </c>
      <c r="H59" s="19">
        <f t="shared" si="6"/>
        <v>4.57251</v>
      </c>
      <c r="I59" s="19">
        <f t="shared" si="6"/>
        <v>4.55081</v>
      </c>
      <c r="J59" s="19">
        <f t="shared" si="6"/>
        <v>4.46507</v>
      </c>
      <c r="K59" s="19">
        <f t="shared" si="7"/>
        <v>4.36287</v>
      </c>
      <c r="L59" s="19">
        <f t="shared" si="7"/>
        <v>4.19516</v>
      </c>
      <c r="M59" s="19">
        <f t="shared" si="7"/>
        <v>3.6797</v>
      </c>
      <c r="N59" s="19">
        <f t="shared" si="7"/>
        <v>2.8353</v>
      </c>
    </row>
    <row r="60" spans="1:14" ht="10.5" customHeight="1">
      <c r="A60" s="17">
        <f t="shared" si="5"/>
        <v>0.0118</v>
      </c>
      <c r="B60" s="32"/>
      <c r="C60" s="21">
        <f t="shared" si="8"/>
        <v>6</v>
      </c>
      <c r="D60" s="22">
        <f t="shared" si="6"/>
        <v>6.01434</v>
      </c>
      <c r="E60" s="22">
        <f t="shared" si="6"/>
        <v>5.00258</v>
      </c>
      <c r="F60" s="22">
        <f t="shared" si="6"/>
        <v>4.73839</v>
      </c>
      <c r="G60" s="22">
        <f t="shared" si="6"/>
        <v>4.66008</v>
      </c>
      <c r="H60" s="22">
        <f t="shared" si="6"/>
        <v>4.57489</v>
      </c>
      <c r="I60" s="22">
        <f t="shared" si="6"/>
        <v>4.55318</v>
      </c>
      <c r="J60" s="22">
        <f t="shared" si="6"/>
        <v>4.4674</v>
      </c>
      <c r="K60" s="22">
        <f t="shared" si="7"/>
        <v>4.36514</v>
      </c>
      <c r="L60" s="22">
        <f t="shared" si="7"/>
        <v>4.19734</v>
      </c>
      <c r="M60" s="22">
        <f t="shared" si="7"/>
        <v>3.68162</v>
      </c>
      <c r="N60" s="22">
        <f t="shared" si="7"/>
        <v>2.83678</v>
      </c>
    </row>
    <row r="61" spans="1:14" ht="10.5" customHeight="1">
      <c r="A61" s="17">
        <f t="shared" si="5"/>
        <v>0.0118</v>
      </c>
      <c r="B61" s="32"/>
      <c r="C61" s="20">
        <f t="shared" si="8"/>
        <v>7</v>
      </c>
      <c r="D61" s="19">
        <f t="shared" si="6"/>
        <v>6.01767</v>
      </c>
      <c r="E61" s="19">
        <f t="shared" si="6"/>
        <v>5.00522</v>
      </c>
      <c r="F61" s="19">
        <f t="shared" si="6"/>
        <v>4.74085</v>
      </c>
      <c r="G61" s="19">
        <f t="shared" si="6"/>
        <v>4.6625</v>
      </c>
      <c r="H61" s="19">
        <f t="shared" si="6"/>
        <v>4.57727</v>
      </c>
      <c r="I61" s="19">
        <f t="shared" si="6"/>
        <v>4.55555</v>
      </c>
      <c r="J61" s="19">
        <f t="shared" si="6"/>
        <v>4.46972</v>
      </c>
      <c r="K61" s="19">
        <f t="shared" si="7"/>
        <v>4.36741</v>
      </c>
      <c r="L61" s="19">
        <f t="shared" si="7"/>
        <v>4.19952</v>
      </c>
      <c r="M61" s="19">
        <f t="shared" si="7"/>
        <v>3.68353</v>
      </c>
      <c r="N61" s="19">
        <f t="shared" si="7"/>
        <v>2.83825</v>
      </c>
    </row>
    <row r="62" spans="1:14" ht="10.5" customHeight="1">
      <c r="A62" s="17">
        <f t="shared" si="5"/>
        <v>0.0118</v>
      </c>
      <c r="B62" s="32"/>
      <c r="C62" s="20">
        <f t="shared" si="8"/>
        <v>8</v>
      </c>
      <c r="D62" s="19">
        <f t="shared" si="6"/>
        <v>6.021</v>
      </c>
      <c r="E62" s="19">
        <f t="shared" si="6"/>
        <v>5.00785</v>
      </c>
      <c r="F62" s="19">
        <f t="shared" si="6"/>
        <v>4.74332</v>
      </c>
      <c r="G62" s="19">
        <f t="shared" si="6"/>
        <v>4.66493</v>
      </c>
      <c r="H62" s="19">
        <f t="shared" si="6"/>
        <v>4.57965</v>
      </c>
      <c r="I62" s="19">
        <f t="shared" si="6"/>
        <v>4.55792</v>
      </c>
      <c r="J62" s="19">
        <f t="shared" si="6"/>
        <v>4.47204</v>
      </c>
      <c r="K62" s="19">
        <f t="shared" si="7"/>
        <v>4.36968</v>
      </c>
      <c r="L62" s="19">
        <f t="shared" si="7"/>
        <v>4.20171</v>
      </c>
      <c r="M62" s="19">
        <f t="shared" si="7"/>
        <v>3.68545</v>
      </c>
      <c r="N62" s="19">
        <f t="shared" si="7"/>
        <v>2.83973</v>
      </c>
    </row>
    <row r="63" spans="1:14" s="25" customFormat="1" ht="10.5" customHeight="1">
      <c r="A63" s="17">
        <f t="shared" si="5"/>
        <v>0.0118</v>
      </c>
      <c r="B63" s="35"/>
      <c r="C63" s="21">
        <f t="shared" si="8"/>
        <v>9</v>
      </c>
      <c r="D63" s="22">
        <f t="shared" si="6"/>
        <v>6.02433</v>
      </c>
      <c r="E63" s="22">
        <f t="shared" si="6"/>
        <v>5.01049</v>
      </c>
      <c r="F63" s="22">
        <f t="shared" si="6"/>
        <v>4.74579</v>
      </c>
      <c r="G63" s="22">
        <f t="shared" si="6"/>
        <v>4.66736</v>
      </c>
      <c r="H63" s="22">
        <f t="shared" si="6"/>
        <v>4.58203</v>
      </c>
      <c r="I63" s="22">
        <f t="shared" si="6"/>
        <v>4.56029</v>
      </c>
      <c r="J63" s="22">
        <f t="shared" si="6"/>
        <v>4.47437</v>
      </c>
      <c r="K63" s="22">
        <f t="shared" si="7"/>
        <v>4.37195</v>
      </c>
      <c r="L63" s="22">
        <f t="shared" si="7"/>
        <v>4.20389</v>
      </c>
      <c r="M63" s="22">
        <f t="shared" si="7"/>
        <v>3.68736</v>
      </c>
      <c r="N63" s="22">
        <f t="shared" si="7"/>
        <v>2.8412</v>
      </c>
    </row>
    <row r="64" spans="1:14" s="25" customFormat="1" ht="10.5" customHeight="1">
      <c r="A64" s="17">
        <f t="shared" si="5"/>
        <v>0.0118</v>
      </c>
      <c r="B64" s="35"/>
      <c r="C64" s="24">
        <f t="shared" si="8"/>
        <v>10</v>
      </c>
      <c r="D64" s="19">
        <f t="shared" si="6"/>
        <v>6.02766</v>
      </c>
      <c r="E64" s="19">
        <f t="shared" si="6"/>
        <v>5.01313</v>
      </c>
      <c r="F64" s="19">
        <f t="shared" si="6"/>
        <v>4.74826</v>
      </c>
      <c r="G64" s="19">
        <f t="shared" si="6"/>
        <v>4.66978</v>
      </c>
      <c r="H64" s="19">
        <f t="shared" si="6"/>
        <v>4.58442</v>
      </c>
      <c r="I64" s="19">
        <f t="shared" si="6"/>
        <v>4.56266</v>
      </c>
      <c r="J64" s="19">
        <f t="shared" si="6"/>
        <v>4.4767</v>
      </c>
      <c r="K64" s="19">
        <f t="shared" si="7"/>
        <v>4.37422</v>
      </c>
      <c r="L64" s="19">
        <f t="shared" si="7"/>
        <v>4.20608</v>
      </c>
      <c r="M64" s="19">
        <f t="shared" si="7"/>
        <v>3.68928</v>
      </c>
      <c r="N64" s="19">
        <f t="shared" si="7"/>
        <v>2.84268</v>
      </c>
    </row>
    <row r="65" spans="1:14" s="28" customFormat="1" ht="10.5" customHeight="1">
      <c r="A65" s="29">
        <f t="shared" si="5"/>
        <v>0.0118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6.03099</v>
      </c>
      <c r="E65" s="19">
        <f t="shared" si="9"/>
        <v>5.01577</v>
      </c>
      <c r="F65" s="19">
        <f t="shared" si="9"/>
        <v>4.75072</v>
      </c>
      <c r="G65" s="19">
        <f t="shared" si="9"/>
        <v>4.67221</v>
      </c>
      <c r="H65" s="19">
        <f t="shared" si="9"/>
        <v>4.5868</v>
      </c>
      <c r="I65" s="19">
        <f t="shared" si="9"/>
        <v>4.56503</v>
      </c>
      <c r="J65" s="19">
        <f t="shared" si="9"/>
        <v>4.47903</v>
      </c>
      <c r="K65" s="19">
        <f t="shared" si="7"/>
        <v>4.3765</v>
      </c>
      <c r="L65" s="19">
        <f t="shared" si="7"/>
        <v>4.20826</v>
      </c>
      <c r="M65" s="19">
        <f t="shared" si="7"/>
        <v>3.6912</v>
      </c>
      <c r="N65" s="19">
        <f t="shared" si="7"/>
        <v>2.84416</v>
      </c>
    </row>
    <row r="66" spans="1:14" s="28" customFormat="1" ht="10.5" customHeight="1">
      <c r="A66" s="29">
        <f t="shared" si="5"/>
        <v>0.0118</v>
      </c>
      <c r="B66" s="36"/>
      <c r="C66" s="21">
        <f t="shared" si="8"/>
        <v>12</v>
      </c>
      <c r="D66" s="22">
        <f t="shared" si="9"/>
        <v>6.03433</v>
      </c>
      <c r="E66" s="22">
        <f t="shared" si="9"/>
        <v>5.01841</v>
      </c>
      <c r="F66" s="22">
        <f t="shared" si="9"/>
        <v>4.7532</v>
      </c>
      <c r="G66" s="22">
        <f t="shared" si="9"/>
        <v>4.67464</v>
      </c>
      <c r="H66" s="22">
        <f t="shared" si="9"/>
        <v>4.58919</v>
      </c>
      <c r="I66" s="22">
        <f t="shared" si="9"/>
        <v>4.56741</v>
      </c>
      <c r="J66" s="22">
        <f t="shared" si="9"/>
        <v>4.48135</v>
      </c>
      <c r="K66" s="22">
        <f t="shared" si="7"/>
        <v>4.37878</v>
      </c>
      <c r="L66" s="22">
        <f t="shared" si="7"/>
        <v>4.21045</v>
      </c>
      <c r="M66" s="22">
        <f t="shared" si="7"/>
        <v>3.69312</v>
      </c>
      <c r="N66" s="22">
        <f t="shared" si="7"/>
        <v>2.84564</v>
      </c>
    </row>
    <row r="67" spans="1:14" s="28" customFormat="1" ht="10.5" customHeight="1">
      <c r="A67" s="29">
        <f t="shared" si="5"/>
        <v>0.0118</v>
      </c>
      <c r="B67" s="36"/>
      <c r="C67" s="24">
        <f t="shared" si="8"/>
        <v>13</v>
      </c>
      <c r="D67" s="19">
        <f t="shared" si="9"/>
        <v>6.03766</v>
      </c>
      <c r="E67" s="19">
        <f t="shared" si="9"/>
        <v>5.02106</v>
      </c>
      <c r="F67" s="19">
        <f t="shared" si="9"/>
        <v>4.75567</v>
      </c>
      <c r="G67" s="19">
        <f t="shared" si="9"/>
        <v>4.67707</v>
      </c>
      <c r="H67" s="19">
        <f t="shared" si="9"/>
        <v>4.59157</v>
      </c>
      <c r="I67" s="19">
        <f t="shared" si="9"/>
        <v>4.56978</v>
      </c>
      <c r="J67" s="19">
        <f t="shared" si="9"/>
        <v>4.48369</v>
      </c>
      <c r="K67" s="19">
        <f t="shared" si="7"/>
        <v>4.38105</v>
      </c>
      <c r="L67" s="19">
        <f t="shared" si="7"/>
        <v>4.21264</v>
      </c>
      <c r="M67" s="19">
        <f t="shared" si="7"/>
        <v>3.69504</v>
      </c>
      <c r="N67" s="19">
        <f t="shared" si="7"/>
        <v>2.84712</v>
      </c>
    </row>
    <row r="68" spans="1:14" s="28" customFormat="1" ht="10.5" customHeight="1">
      <c r="A68" s="30">
        <f t="shared" si="5"/>
        <v>0.0118</v>
      </c>
      <c r="B68" s="36"/>
      <c r="C68" s="24">
        <f t="shared" si="8"/>
        <v>14</v>
      </c>
      <c r="D68" s="19">
        <f t="shared" si="9"/>
        <v>6.041</v>
      </c>
      <c r="E68" s="19">
        <f t="shared" si="9"/>
        <v>5.0237</v>
      </c>
      <c r="F68" s="19">
        <f t="shared" si="9"/>
        <v>4.75814</v>
      </c>
      <c r="G68" s="19">
        <f t="shared" si="9"/>
        <v>4.67951</v>
      </c>
      <c r="H68" s="19">
        <f t="shared" si="9"/>
        <v>4.59396</v>
      </c>
      <c r="I68" s="19">
        <f t="shared" si="9"/>
        <v>4.57216</v>
      </c>
      <c r="J68" s="19">
        <f t="shared" si="9"/>
        <v>4.48602</v>
      </c>
      <c r="K68" s="19">
        <f t="shared" si="7"/>
        <v>4.38333</v>
      </c>
      <c r="L68" s="19">
        <f t="shared" si="7"/>
        <v>4.21483</v>
      </c>
      <c r="M68" s="19">
        <f t="shared" si="7"/>
        <v>3.69696</v>
      </c>
      <c r="N68" s="19">
        <f t="shared" si="7"/>
        <v>2.8486</v>
      </c>
    </row>
    <row r="69" spans="1:14" s="28" customFormat="1" ht="10.5" customHeight="1">
      <c r="A69" s="30">
        <f t="shared" si="5"/>
        <v>0.0118</v>
      </c>
      <c r="B69" s="36"/>
      <c r="C69" s="21">
        <f t="shared" si="8"/>
        <v>15</v>
      </c>
      <c r="D69" s="22">
        <f t="shared" si="9"/>
        <v>6.04434</v>
      </c>
      <c r="E69" s="22">
        <f t="shared" si="9"/>
        <v>5.02635</v>
      </c>
      <c r="F69" s="22">
        <f t="shared" si="9"/>
        <v>4.76062</v>
      </c>
      <c r="G69" s="22">
        <f t="shared" si="9"/>
        <v>4.68194</v>
      </c>
      <c r="H69" s="22">
        <f t="shared" si="9"/>
        <v>4.59635</v>
      </c>
      <c r="I69" s="22">
        <f t="shared" si="9"/>
        <v>4.57454</v>
      </c>
      <c r="J69" s="22">
        <f t="shared" si="9"/>
        <v>4.48835</v>
      </c>
      <c r="K69" s="22">
        <f t="shared" si="7"/>
        <v>4.38561</v>
      </c>
      <c r="L69" s="22">
        <f t="shared" si="7"/>
        <v>4.21703</v>
      </c>
      <c r="M69" s="22">
        <f t="shared" si="7"/>
        <v>3.69889</v>
      </c>
      <c r="N69" s="22">
        <f t="shared" si="7"/>
        <v>2.85008</v>
      </c>
    </row>
    <row r="70" spans="1:14" s="28" customFormat="1" ht="10.5" customHeight="1">
      <c r="A70" s="30">
        <f t="shared" si="5"/>
        <v>0.0118</v>
      </c>
      <c r="B70" s="36"/>
      <c r="C70" s="24">
        <f>C69+1</f>
        <v>16</v>
      </c>
      <c r="D70" s="19">
        <f t="shared" si="9"/>
        <v>6.04769</v>
      </c>
      <c r="E70" s="19">
        <f t="shared" si="9"/>
        <v>5.02899</v>
      </c>
      <c r="F70" s="19">
        <f t="shared" si="9"/>
        <v>4.76309</v>
      </c>
      <c r="G70" s="19">
        <f t="shared" si="9"/>
        <v>4.68437</v>
      </c>
      <c r="H70" s="19">
        <f t="shared" si="9"/>
        <v>4.59874</v>
      </c>
      <c r="I70" s="19">
        <f t="shared" si="9"/>
        <v>4.57692</v>
      </c>
      <c r="J70" s="19">
        <f t="shared" si="9"/>
        <v>4.49068</v>
      </c>
      <c r="K70" s="19">
        <f t="shared" si="7"/>
        <v>4.38789</v>
      </c>
      <c r="L70" s="19">
        <f t="shared" si="7"/>
        <v>4.21922</v>
      </c>
      <c r="M70" s="19">
        <f t="shared" si="7"/>
        <v>3.70081</v>
      </c>
      <c r="N70" s="19">
        <f t="shared" si="7"/>
        <v>2.85156</v>
      </c>
    </row>
    <row r="71" spans="1:14" s="28" customFormat="1" ht="10.5" customHeight="1">
      <c r="A71" s="30">
        <f t="shared" si="5"/>
        <v>0.0118</v>
      </c>
      <c r="B71" s="36"/>
      <c r="C71" s="24">
        <f t="shared" si="8"/>
        <v>17</v>
      </c>
      <c r="D71" s="19">
        <f t="shared" si="9"/>
        <v>6.05103</v>
      </c>
      <c r="E71" s="19">
        <f t="shared" si="9"/>
        <v>5.03164</v>
      </c>
      <c r="F71" s="19">
        <f t="shared" si="9"/>
        <v>4.76557</v>
      </c>
      <c r="G71" s="19">
        <f t="shared" si="9"/>
        <v>4.68681</v>
      </c>
      <c r="H71" s="19">
        <f t="shared" si="9"/>
        <v>4.60113</v>
      </c>
      <c r="I71" s="19">
        <f t="shared" si="9"/>
        <v>4.5793</v>
      </c>
      <c r="J71" s="19">
        <f t="shared" si="9"/>
        <v>4.49302</v>
      </c>
      <c r="K71" s="19">
        <f t="shared" si="7"/>
        <v>4.39017</v>
      </c>
      <c r="L71" s="19">
        <f t="shared" si="7"/>
        <v>4.22141</v>
      </c>
      <c r="M71" s="19">
        <f t="shared" si="7"/>
        <v>3.70273</v>
      </c>
      <c r="N71" s="19">
        <f t="shared" si="7"/>
        <v>2.85305</v>
      </c>
    </row>
    <row r="72" spans="1:14" s="28" customFormat="1" ht="10.5" customHeight="1">
      <c r="A72" s="30">
        <f t="shared" si="5"/>
        <v>0.0118</v>
      </c>
      <c r="B72" s="36"/>
      <c r="C72" s="21">
        <f t="shared" si="8"/>
        <v>18</v>
      </c>
      <c r="D72" s="22">
        <f t="shared" si="9"/>
        <v>6.05438</v>
      </c>
      <c r="E72" s="22">
        <f t="shared" si="9"/>
        <v>5.03429</v>
      </c>
      <c r="F72" s="22">
        <f t="shared" si="9"/>
        <v>4.76805</v>
      </c>
      <c r="G72" s="22">
        <f t="shared" si="9"/>
        <v>4.68925</v>
      </c>
      <c r="H72" s="22">
        <f t="shared" si="9"/>
        <v>4.60352</v>
      </c>
      <c r="I72" s="22">
        <f t="shared" si="9"/>
        <v>4.58168</v>
      </c>
      <c r="J72" s="22">
        <f t="shared" si="9"/>
        <v>4.49536</v>
      </c>
      <c r="K72" s="22">
        <f t="shared" si="7"/>
        <v>4.39246</v>
      </c>
      <c r="L72" s="22">
        <f t="shared" si="7"/>
        <v>4.22361</v>
      </c>
      <c r="M72" s="22">
        <f t="shared" si="7"/>
        <v>3.70466</v>
      </c>
      <c r="N72" s="22">
        <f t="shared" si="7"/>
        <v>2.85453</v>
      </c>
    </row>
    <row r="73" spans="1:14" s="28" customFormat="1" ht="10.5" customHeight="1">
      <c r="A73" s="30">
        <f t="shared" si="5"/>
        <v>0.0118</v>
      </c>
      <c r="B73" s="36"/>
      <c r="C73" s="24">
        <f t="shared" si="8"/>
        <v>19</v>
      </c>
      <c r="D73" s="19">
        <f t="shared" si="9"/>
        <v>6.05773</v>
      </c>
      <c r="E73" s="19">
        <f t="shared" si="9"/>
        <v>5.03694</v>
      </c>
      <c r="F73" s="19">
        <f t="shared" si="9"/>
        <v>4.77053</v>
      </c>
      <c r="G73" s="19">
        <f t="shared" si="9"/>
        <v>4.69169</v>
      </c>
      <c r="H73" s="19">
        <f t="shared" si="9"/>
        <v>4.60592</v>
      </c>
      <c r="I73" s="19">
        <f t="shared" si="9"/>
        <v>4.58406</v>
      </c>
      <c r="J73" s="19">
        <f t="shared" si="9"/>
        <v>4.49769</v>
      </c>
      <c r="K73" s="19">
        <f t="shared" si="7"/>
        <v>4.39474</v>
      </c>
      <c r="L73" s="19">
        <f t="shared" si="7"/>
        <v>4.22581</v>
      </c>
      <c r="M73" s="19">
        <f t="shared" si="7"/>
        <v>3.70659</v>
      </c>
      <c r="N73" s="19">
        <f t="shared" si="7"/>
        <v>2.85602</v>
      </c>
    </row>
    <row r="74" spans="1:14" s="28" customFormat="1" ht="10.5" customHeight="1">
      <c r="A74" s="30">
        <f t="shared" si="5"/>
        <v>0.0118</v>
      </c>
      <c r="B74" s="36"/>
      <c r="C74" s="24">
        <f t="shared" si="8"/>
        <v>20</v>
      </c>
      <c r="D74" s="19">
        <f t="shared" si="9"/>
        <v>6.06108</v>
      </c>
      <c r="E74" s="19">
        <f t="shared" si="9"/>
        <v>5.0396</v>
      </c>
      <c r="F74" s="19">
        <f t="shared" si="9"/>
        <v>4.77301</v>
      </c>
      <c r="G74" s="19">
        <f t="shared" si="9"/>
        <v>4.69413</v>
      </c>
      <c r="H74" s="19">
        <f t="shared" si="9"/>
        <v>4.60831</v>
      </c>
      <c r="I74" s="19">
        <f t="shared" si="9"/>
        <v>4.58644</v>
      </c>
      <c r="J74" s="19">
        <f t="shared" si="9"/>
        <v>4.50003</v>
      </c>
      <c r="K74" s="19">
        <f t="shared" si="7"/>
        <v>4.39703</v>
      </c>
      <c r="L74" s="19">
        <f t="shared" si="7"/>
        <v>4.228</v>
      </c>
      <c r="M74" s="19">
        <f t="shared" si="7"/>
        <v>3.70851</v>
      </c>
      <c r="N74" s="19">
        <f t="shared" si="7"/>
        <v>2.8575</v>
      </c>
    </row>
    <row r="75" spans="1:14" s="28" customFormat="1" ht="10.5" customHeight="1">
      <c r="A75" s="30">
        <f t="shared" si="5"/>
        <v>0.0118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6.06443</v>
      </c>
      <c r="E75" s="22">
        <f t="shared" si="10"/>
        <v>5.04225</v>
      </c>
      <c r="F75" s="22">
        <f t="shared" si="10"/>
        <v>4.77549</v>
      </c>
      <c r="G75" s="22">
        <f t="shared" si="10"/>
        <v>4.69657</v>
      </c>
      <c r="H75" s="22">
        <f t="shared" si="10"/>
        <v>4.61071</v>
      </c>
      <c r="I75" s="22">
        <f t="shared" si="10"/>
        <v>4.58883</v>
      </c>
      <c r="J75" s="22">
        <f t="shared" si="10"/>
        <v>4.50237</v>
      </c>
      <c r="K75" s="22">
        <f t="shared" si="7"/>
        <v>4.39931</v>
      </c>
      <c r="L75" s="22">
        <f t="shared" si="7"/>
        <v>4.2302</v>
      </c>
      <c r="M75" s="22">
        <f t="shared" si="7"/>
        <v>3.71044</v>
      </c>
      <c r="N75" s="22">
        <f t="shared" si="7"/>
        <v>2.85899</v>
      </c>
    </row>
    <row r="76" spans="1:14" s="28" customFormat="1" ht="10.5" customHeight="1">
      <c r="A76" s="30">
        <f t="shared" si="5"/>
        <v>0.0118</v>
      </c>
      <c r="B76" s="36"/>
      <c r="C76" s="24">
        <f t="shared" si="8"/>
        <v>22</v>
      </c>
      <c r="D76" s="19">
        <f t="shared" si="10"/>
        <v>6.06778</v>
      </c>
      <c r="E76" s="19">
        <f t="shared" si="10"/>
        <v>5.04491</v>
      </c>
      <c r="F76" s="19">
        <f t="shared" si="10"/>
        <v>4.77797</v>
      </c>
      <c r="G76" s="19">
        <f t="shared" si="10"/>
        <v>4.69901</v>
      </c>
      <c r="H76" s="19">
        <f t="shared" si="10"/>
        <v>4.61311</v>
      </c>
      <c r="I76" s="19">
        <f t="shared" si="10"/>
        <v>4.59122</v>
      </c>
      <c r="J76" s="19">
        <f t="shared" si="10"/>
        <v>4.50472</v>
      </c>
      <c r="K76" s="19">
        <f t="shared" si="7"/>
        <v>4.4016</v>
      </c>
      <c r="L76" s="19">
        <f t="shared" si="7"/>
        <v>4.2324</v>
      </c>
      <c r="M76" s="19">
        <f t="shared" si="7"/>
        <v>3.71237</v>
      </c>
      <c r="N76" s="19">
        <f t="shared" si="7"/>
        <v>2.86047</v>
      </c>
    </row>
    <row r="77" spans="1:14" s="28" customFormat="1" ht="10.5" customHeight="1">
      <c r="A77" s="30">
        <f t="shared" si="5"/>
        <v>0.0118</v>
      </c>
      <c r="B77" s="36"/>
      <c r="C77" s="24">
        <f t="shared" si="8"/>
        <v>23</v>
      </c>
      <c r="D77" s="19">
        <f t="shared" si="10"/>
        <v>6.07114</v>
      </c>
      <c r="E77" s="19">
        <f t="shared" si="10"/>
        <v>5.04756</v>
      </c>
      <c r="F77" s="19">
        <f t="shared" si="10"/>
        <v>4.78046</v>
      </c>
      <c r="G77" s="19">
        <f t="shared" si="10"/>
        <v>4.70145</v>
      </c>
      <c r="H77" s="19">
        <f t="shared" si="10"/>
        <v>4.61551</v>
      </c>
      <c r="I77" s="19">
        <f t="shared" si="10"/>
        <v>4.5936</v>
      </c>
      <c r="J77" s="19">
        <f t="shared" si="10"/>
        <v>4.50706</v>
      </c>
      <c r="K77" s="19">
        <f t="shared" si="7"/>
        <v>4.40389</v>
      </c>
      <c r="L77" s="19">
        <f t="shared" si="7"/>
        <v>4.2346</v>
      </c>
      <c r="M77" s="19">
        <f t="shared" si="7"/>
        <v>3.7143</v>
      </c>
      <c r="N77" s="19">
        <f t="shared" si="7"/>
        <v>2.86196</v>
      </c>
    </row>
    <row r="78" spans="1:14" s="28" customFormat="1" ht="10.5" customHeight="1">
      <c r="A78" s="30">
        <f t="shared" si="5"/>
        <v>0.0118</v>
      </c>
      <c r="B78" s="36"/>
      <c r="C78" s="21">
        <f t="shared" si="8"/>
        <v>24</v>
      </c>
      <c r="D78" s="22">
        <f t="shared" si="10"/>
        <v>6.0745</v>
      </c>
      <c r="E78" s="22">
        <f t="shared" si="10"/>
        <v>5.05022</v>
      </c>
      <c r="F78" s="22">
        <f t="shared" si="10"/>
        <v>4.78294</v>
      </c>
      <c r="G78" s="22">
        <f t="shared" si="10"/>
        <v>4.7039</v>
      </c>
      <c r="H78" s="22">
        <f t="shared" si="10"/>
        <v>4.61791</v>
      </c>
      <c r="I78" s="22">
        <f t="shared" si="10"/>
        <v>4.59599</v>
      </c>
      <c r="J78" s="22">
        <f t="shared" si="10"/>
        <v>4.5094</v>
      </c>
      <c r="K78" s="22">
        <f t="shared" si="7"/>
        <v>4.40618</v>
      </c>
      <c r="L78" s="22">
        <f t="shared" si="7"/>
        <v>4.23681</v>
      </c>
      <c r="M78" s="22">
        <f t="shared" si="7"/>
        <v>3.71623</v>
      </c>
      <c r="N78" s="22">
        <f t="shared" si="7"/>
        <v>2.86345</v>
      </c>
    </row>
    <row r="79" spans="1:14" s="28" customFormat="1" ht="10.5" customHeight="1">
      <c r="A79" s="30">
        <f t="shared" si="5"/>
        <v>0.0118</v>
      </c>
      <c r="B79" s="36"/>
      <c r="C79" s="24">
        <f t="shared" si="8"/>
        <v>25</v>
      </c>
      <c r="D79" s="19">
        <f t="shared" si="10"/>
        <v>6.07786</v>
      </c>
      <c r="E79" s="19">
        <f t="shared" si="10"/>
        <v>5.05288</v>
      </c>
      <c r="F79" s="19">
        <f t="shared" si="10"/>
        <v>4.78543</v>
      </c>
      <c r="G79" s="19">
        <f t="shared" si="10"/>
        <v>4.70635</v>
      </c>
      <c r="H79" s="19">
        <f t="shared" si="10"/>
        <v>4.62031</v>
      </c>
      <c r="I79" s="19">
        <f t="shared" si="10"/>
        <v>4.59838</v>
      </c>
      <c r="J79" s="19">
        <f t="shared" si="10"/>
        <v>4.51175</v>
      </c>
      <c r="K79" s="19">
        <f t="shared" si="7"/>
        <v>4.40847</v>
      </c>
      <c r="L79" s="19">
        <f t="shared" si="7"/>
        <v>4.23901</v>
      </c>
      <c r="M79" s="19">
        <f t="shared" si="7"/>
        <v>3.71817</v>
      </c>
      <c r="N79" s="19">
        <f t="shared" si="7"/>
        <v>2.86494</v>
      </c>
    </row>
    <row r="80" spans="1:14" s="28" customFormat="1" ht="10.5" customHeight="1">
      <c r="A80" s="30">
        <f t="shared" si="5"/>
        <v>0.0118</v>
      </c>
      <c r="B80" s="36"/>
      <c r="C80" s="24">
        <f t="shared" si="8"/>
        <v>26</v>
      </c>
      <c r="D80" s="19">
        <f t="shared" si="10"/>
        <v>6.08122</v>
      </c>
      <c r="E80" s="19">
        <f t="shared" si="10"/>
        <v>5.05554</v>
      </c>
      <c r="F80" s="19">
        <f t="shared" si="10"/>
        <v>4.78792</v>
      </c>
      <c r="G80" s="19">
        <f t="shared" si="10"/>
        <v>4.70879</v>
      </c>
      <c r="H80" s="19">
        <f t="shared" si="10"/>
        <v>4.62271</v>
      </c>
      <c r="I80" s="19">
        <f t="shared" si="10"/>
        <v>4.60077</v>
      </c>
      <c r="J80" s="19">
        <f t="shared" si="10"/>
        <v>4.51409</v>
      </c>
      <c r="K80" s="19">
        <f t="shared" si="7"/>
        <v>4.41076</v>
      </c>
      <c r="L80" s="19">
        <f t="shared" si="7"/>
        <v>4.24121</v>
      </c>
      <c r="M80" s="19">
        <f t="shared" si="7"/>
        <v>3.7201</v>
      </c>
      <c r="N80" s="19">
        <f t="shared" si="7"/>
        <v>2.86643</v>
      </c>
    </row>
    <row r="81" spans="1:14" s="28" customFormat="1" ht="10.5" customHeight="1">
      <c r="A81" s="30">
        <f t="shared" si="5"/>
        <v>0.0118</v>
      </c>
      <c r="B81" s="36"/>
      <c r="C81" s="21">
        <f t="shared" si="8"/>
        <v>27</v>
      </c>
      <c r="D81" s="22">
        <f t="shared" si="10"/>
        <v>6.08458</v>
      </c>
      <c r="E81" s="22">
        <f t="shared" si="10"/>
        <v>5.05821</v>
      </c>
      <c r="F81" s="22">
        <f t="shared" si="10"/>
        <v>4.79041</v>
      </c>
      <c r="G81" s="22">
        <f t="shared" si="10"/>
        <v>4.71124</v>
      </c>
      <c r="H81" s="22">
        <f t="shared" si="10"/>
        <v>4.62512</v>
      </c>
      <c r="I81" s="22">
        <f t="shared" si="10"/>
        <v>4.60317</v>
      </c>
      <c r="J81" s="22">
        <f t="shared" si="10"/>
        <v>4.51644</v>
      </c>
      <c r="K81" s="22">
        <f t="shared" si="7"/>
        <v>4.41306</v>
      </c>
      <c r="L81" s="22">
        <f t="shared" si="7"/>
        <v>4.24342</v>
      </c>
      <c r="M81" s="22">
        <f t="shared" si="7"/>
        <v>3.72204</v>
      </c>
      <c r="N81" s="22">
        <f t="shared" si="7"/>
        <v>2.86792</v>
      </c>
    </row>
    <row r="82" spans="1:14" s="28" customFormat="1" ht="10.5" customHeight="1">
      <c r="A82" s="30">
        <f t="shared" si="5"/>
        <v>0.0118</v>
      </c>
      <c r="B82" s="36"/>
      <c r="C82" s="24">
        <f t="shared" si="8"/>
        <v>28</v>
      </c>
      <c r="D82" s="19">
        <f t="shared" si="10"/>
        <v>6.08794</v>
      </c>
      <c r="E82" s="19">
        <f t="shared" si="10"/>
        <v>5.06087</v>
      </c>
      <c r="F82" s="19">
        <f t="shared" si="10"/>
        <v>4.7929</v>
      </c>
      <c r="G82" s="19">
        <f t="shared" si="10"/>
        <v>4.71369</v>
      </c>
      <c r="H82" s="19">
        <f t="shared" si="10"/>
        <v>4.62752</v>
      </c>
      <c r="I82" s="19">
        <f t="shared" si="10"/>
        <v>4.60556</v>
      </c>
      <c r="J82" s="19">
        <f t="shared" si="10"/>
        <v>4.51879</v>
      </c>
      <c r="K82" s="19">
        <f t="shared" si="7"/>
        <v>4.41535</v>
      </c>
      <c r="L82" s="19">
        <f t="shared" si="7"/>
        <v>4.24563</v>
      </c>
      <c r="M82" s="19">
        <f t="shared" si="7"/>
        <v>3.72397</v>
      </c>
      <c r="N82" s="19">
        <f t="shared" si="7"/>
        <v>2.86941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111055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2011-02-28T15:36:03Z</dcterms:created>
  <dcterms:modified xsi:type="dcterms:W3CDTF">2011-03-02T11:05:01Z</dcterms:modified>
  <cp:category/>
  <cp:version/>
  <cp:contentType/>
  <cp:contentStatus/>
</cp:coreProperties>
</file>